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6/Q1/IR/"/>
    </mc:Choice>
  </mc:AlternateContent>
  <xr:revisionPtr revIDLastSave="36" documentId="8_{3E21EBCB-B0EA-4CAA-BB42-729881A02BCA}" xr6:coauthVersionLast="47" xr6:coauthVersionMax="47" xr10:uidLastSave="{CDF4CBEA-03DD-4DD0-BBB5-44A84602804B}"/>
  <bookViews>
    <workbookView xWindow="28680" yWindow="-120" windowWidth="29040" windowHeight="15720" xr2:uid="{852E56DF-99E0-444A-9DEA-8AFFDAA4EADD}"/>
  </bookViews>
  <sheets>
    <sheet name="Contents" sheetId="1" r:id="rId1"/>
    <sheet name="Incomestatement-Y" sheetId="2" r:id="rId2"/>
    <sheet name="Balancesheet-Y" sheetId="3" r:id="rId3"/>
    <sheet name="Cash_flow-Y" sheetId="4" r:id="rId4"/>
    <sheet name="Incomestatement-Q" sheetId="8" r:id="rId5"/>
    <sheet name="Balancesheet-Q" sheetId="6" r:id="rId6"/>
    <sheet name="Cash_flow-Q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F">[1]Heimstaden!#REF!</definedName>
    <definedName name="belopp" localSheetId="4">#REF!</definedName>
    <definedName name="belopp">#REF!</definedName>
    <definedName name="beloppstorlek" localSheetId="4">#REF!</definedName>
    <definedName name="beloppstorlek">#REF!</definedName>
    <definedName name="company">[2]Contents!$C$1</definedName>
    <definedName name="datum" localSheetId="4">#REF!</definedName>
    <definedName name="datum">#REF!</definedName>
    <definedName name="delperiod" localSheetId="4">[3]Start!$B$11</definedName>
    <definedName name="delperiod">[4]Start!$B$11</definedName>
    <definedName name="DKK14avg">'[5]FB Danmark 2014'!$N$1</definedName>
    <definedName name="DKK14end">'[5]FB Danmark 2014'!$N$31</definedName>
    <definedName name="dkk15q1">'[5]Proforma DK'!$M$5</definedName>
    <definedName name="DKKsnitt">[6]FX!$C$13</definedName>
    <definedName name="enhet" localSheetId="4">#REF!</definedName>
    <definedName name="enhet">#REF!</definedName>
    <definedName name="EURO">[6]FX!$C$5</definedName>
    <definedName name="ID" localSheetId="5" hidden="1">"9bf61999-bb8e-4055-8ae2-979001b81540"</definedName>
    <definedName name="ID" localSheetId="2" hidden="1">"62758500-11ad-4210-91cb-8fdf59327bc0"</definedName>
    <definedName name="ID" localSheetId="6" hidden="1">"de614da1-d9e6-45ff-8ca1-39463badee83"</definedName>
    <definedName name="ID" localSheetId="3" hidden="1">"a7746de9-661f-4c96-bf36-6f2bcee2a5ee"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jmfdatum" localSheetId="4">#REF!</definedName>
    <definedName name="jmfdatum">#REF!</definedName>
    <definedName name="kvartal" localSheetId="4">#REF!</definedName>
    <definedName name="kvartal">#REF!</definedName>
    <definedName name="loan_amount">[7]Loans!$Q$89</definedName>
    <definedName name="minoritet_stam">'[8]Data K-BR'!$I$171</definedName>
    <definedName name="period" localSheetId="4">[3]Start!$B$10</definedName>
    <definedName name="period">[4]Start!$B$10</definedName>
    <definedName name="periodlängd" localSheetId="4">#REF!</definedName>
    <definedName name="periodlängd">#REF!</definedName>
    <definedName name="Plantegning" localSheetId="4">#REF!</definedName>
    <definedName name="Plantegning">#REF!</definedName>
    <definedName name="Plantegning1" localSheetId="4">#REF!</definedName>
    <definedName name="Plantegning1">#REF!</definedName>
    <definedName name="Plantegninger" localSheetId="4">#REF!</definedName>
    <definedName name="Plantegninger">#REF!</definedName>
    <definedName name="_xlnm.Print_Area" localSheetId="5">'Balancesheet-Q'!$A$6:$A$33</definedName>
    <definedName name="_xlnm.Print_Area" localSheetId="6">'Cash_flow-Q'!$A$6:$A$39</definedName>
    <definedName name="_xlnm.Print_Area" localSheetId="4">'Incomestatement-Q'!$A$4:$A$33</definedName>
    <definedName name="Startdatum">'[7]Hedge översikt &amp; analys'!$B$2</definedName>
    <definedName name="test">[1]Heimstaden!#REF!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Q22" i="8" l="1"/>
  <c r="Q31" i="8" s="1"/>
  <c r="Q34" i="8" s="1"/>
  <c r="Q37" i="8" s="1"/>
  <c r="A2" i="8"/>
  <c r="A2" i="7" l="1"/>
  <c r="R53" i="6"/>
  <c r="R44" i="6"/>
  <c r="R56" i="6" s="1"/>
  <c r="R27" i="6"/>
  <c r="R17" i="6"/>
  <c r="A2" i="6"/>
  <c r="A2" i="4"/>
  <c r="F51" i="3"/>
  <c r="F42" i="3"/>
  <c r="F26" i="3"/>
  <c r="F29" i="3" s="1"/>
  <c r="F16" i="3"/>
  <c r="A2" i="3"/>
  <c r="F12" i="2"/>
  <c r="F9" i="2"/>
  <c r="B7" i="1"/>
  <c r="B6" i="1"/>
  <c r="B5" i="1"/>
  <c r="F54" i="3" l="1"/>
  <c r="F13" i="2"/>
  <c r="F19" i="2" s="1"/>
  <c r="F23" i="2" s="1"/>
  <c r="F32" i="2" s="1"/>
  <c r="F35" i="2" s="1"/>
  <c r="F38" i="2" s="1"/>
  <c r="R30" i="6"/>
</calcChain>
</file>

<file path=xl/sharedStrings.xml><?xml version="1.0" encoding="utf-8"?>
<sst xmlns="http://schemas.openxmlformats.org/spreadsheetml/2006/main" count="302" uniqueCount="138">
  <si>
    <t>Heimstaden Bostad AB</t>
  </si>
  <si>
    <t>Contents</t>
  </si>
  <si>
    <t>Annual</t>
  </si>
  <si>
    <t>Quarterly</t>
  </si>
  <si>
    <t>Income statement</t>
  </si>
  <si>
    <t>Balance Sheets</t>
  </si>
  <si>
    <t>Cash Flow</t>
  </si>
  <si>
    <t>Consolidated Statement of Comprehensive Income</t>
  </si>
  <si>
    <t>SEK m</t>
  </si>
  <si>
    <t>YTD 2026</t>
  </si>
  <si>
    <t>Rental income</t>
  </si>
  <si>
    <t>Property expenses</t>
  </si>
  <si>
    <t>Net operating income before service charges</t>
  </si>
  <si>
    <t>Service income</t>
  </si>
  <si>
    <t>Service costs</t>
  </si>
  <si>
    <t>Net service income</t>
  </si>
  <si>
    <t>Net operating income</t>
  </si>
  <si>
    <t>Corporate administrative expenses</t>
  </si>
  <si>
    <t>Other operating items</t>
  </si>
  <si>
    <t>Realised gains/losses from divestment of properties</t>
  </si>
  <si>
    <t>Profit before unrealised fair value adjustment</t>
  </si>
  <si>
    <t>Fair value adjustment of investment properties</t>
  </si>
  <si>
    <t>Value adjustment of inventory properties</t>
  </si>
  <si>
    <t>Operating profit/loss</t>
  </si>
  <si>
    <t>Share of net profits/losses of associated companies and joint ventures</t>
  </si>
  <si>
    <t>Impairment of intangible assets</t>
  </si>
  <si>
    <t>Interest income</t>
  </si>
  <si>
    <t>Interest expenses</t>
  </si>
  <si>
    <t>Foreign exchange gains/losses</t>
  </si>
  <si>
    <t>Fair value adjustment of derivative financial instruments</t>
  </si>
  <si>
    <t>Other financial items</t>
  </si>
  <si>
    <t>Profit/loss before tax</t>
  </si>
  <si>
    <t>Income tax expense/income</t>
  </si>
  <si>
    <t>Profit/loss for the period</t>
  </si>
  <si>
    <t>Currency translation differences</t>
  </si>
  <si>
    <t>Total comprehensive income/loss</t>
  </si>
  <si>
    <t>Consolidated Statement of Financial Position</t>
  </si>
  <si>
    <t>ASSETS</t>
  </si>
  <si>
    <t>NON-CURRENT ASSETS</t>
  </si>
  <si>
    <t>Investment properties</t>
  </si>
  <si>
    <t>Goodwill and Intangible assets</t>
  </si>
  <si>
    <t>Machinery and equipment</t>
  </si>
  <si>
    <t>Investments in associated companies and joint ventures</t>
  </si>
  <si>
    <t>Quoted equity investments</t>
  </si>
  <si>
    <t>Derivative financial instruments</t>
  </si>
  <si>
    <t>Deferred tax assets</t>
  </si>
  <si>
    <t>Other non-current financial assets</t>
  </si>
  <si>
    <t>Total non-current assets</t>
  </si>
  <si>
    <t>CURRENT ASSETS</t>
  </si>
  <si>
    <t>Inventory properties</t>
  </si>
  <si>
    <t>Rent and trade receivables</t>
  </si>
  <si>
    <t>Other current financial assets</t>
  </si>
  <si>
    <t>Derivative financial instruments (current)</t>
  </si>
  <si>
    <t>Prepayments</t>
  </si>
  <si>
    <t>Cash and cash equivalents</t>
  </si>
  <si>
    <t>Assets held for sale</t>
  </si>
  <si>
    <t>Total current assets</t>
  </si>
  <si>
    <t>TOTAL ASSETS</t>
  </si>
  <si>
    <t>EQUITY AND LIABILITIES</t>
  </si>
  <si>
    <t>Equity</t>
  </si>
  <si>
    <t>LIABILITIES</t>
  </si>
  <si>
    <t>NON-CURRENT LIABILITIES</t>
  </si>
  <si>
    <t>Interest-bearing liabilities, non-current</t>
  </si>
  <si>
    <t>Lease liabilities non-current</t>
  </si>
  <si>
    <t>Derivative financial instruments (non-current)</t>
  </si>
  <si>
    <t>Deferred tax liabilities</t>
  </si>
  <si>
    <t>Other non-current financial liabilities</t>
  </si>
  <si>
    <t>Total non-current liabilities</t>
  </si>
  <si>
    <t>CURRENT LIABILITIES</t>
  </si>
  <si>
    <t>Interest-bearing liabilities, current</t>
  </si>
  <si>
    <t>Lease liabilities current</t>
  </si>
  <si>
    <t>Trade payables</t>
  </si>
  <si>
    <t>Other liabilities</t>
  </si>
  <si>
    <t>Derivative financial instruments (curent l)</t>
  </si>
  <si>
    <t>Accrued expenses and prepaid income</t>
  </si>
  <si>
    <t>Total current liabilities</t>
  </si>
  <si>
    <t>TOTAL LIABILITIES AND EQUITY</t>
  </si>
  <si>
    <t>Consolidated Statement of Cash Flows</t>
  </si>
  <si>
    <t>The operating activities</t>
  </si>
  <si>
    <t>Adjustments to reconcile profit before tax to net cash flows:</t>
  </si>
  <si>
    <t>Fair value adjustment on investment properties</t>
  </si>
  <si>
    <t>Other adjustments</t>
  </si>
  <si>
    <t>Working capital changes</t>
  </si>
  <si>
    <t>Increase(-)/decrease(+) in rent and other receivables</t>
  </si>
  <si>
    <t>Increase(+)/decrease(-) in trade and other payables</t>
  </si>
  <si>
    <t>Cash generated from operations</t>
  </si>
  <si>
    <t>Interest paid</t>
  </si>
  <si>
    <t>Interest received</t>
  </si>
  <si>
    <t>Paid income tax</t>
  </si>
  <si>
    <t>Net cash flows from operating activities</t>
  </si>
  <si>
    <t>Investing activities</t>
  </si>
  <si>
    <t>Acquisition of business, net of cash</t>
  </si>
  <si>
    <t>Acquisition of investment and inventory properties</t>
  </si>
  <si>
    <t>Proceeds net of direct transaction cost from divestments of properties</t>
  </si>
  <si>
    <t>Capital expenditure on investment and inventory properties</t>
  </si>
  <si>
    <t>Deposits paid for signed acquisitions</t>
  </si>
  <si>
    <t>Purchases/sales of machinery and equipment</t>
  </si>
  <si>
    <t>Purchases of intangible assets</t>
  </si>
  <si>
    <t>Other cash flows from investing activities</t>
  </si>
  <si>
    <t>Net cash flows from investing activities</t>
  </si>
  <si>
    <t>Financing activities</t>
  </si>
  <si>
    <t>Proceeds from issuance of interest-bearing liabilities</t>
  </si>
  <si>
    <t>Repayment of interest-bearing liabilities</t>
  </si>
  <si>
    <t>Dividends paid</t>
  </si>
  <si>
    <t>Proceeds from non-controlling interests</t>
  </si>
  <si>
    <t>New share issue</t>
  </si>
  <si>
    <t>Proceeds from issuance of hyrbrid bonds</t>
  </si>
  <si>
    <t>Buyback of hybrid bonds</t>
  </si>
  <si>
    <t>Hybrid bonds coupons</t>
  </si>
  <si>
    <t>Settlement of deriviative financial instruments</t>
  </si>
  <si>
    <t>Other cash flows from financing activities</t>
  </si>
  <si>
    <t>Net cash flows from financing activities</t>
  </si>
  <si>
    <t>Net change in cash and cash equivalents</t>
  </si>
  <si>
    <t>Cash and cash equivalents at the beginning of the period</t>
  </si>
  <si>
    <t>Net currency exchange effect in cash and cash equivalents</t>
  </si>
  <si>
    <t>Cash and cash equivalents at the end of the period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</si>
  <si>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</si>
  <si>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</si>
  <si>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</si>
  <si>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</si>
  <si>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</si>
  <si>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</si>
  <si>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</si>
  <si>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</si>
  <si>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</si>
  <si>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</si>
  <si>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</si>
  <si>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</si>
  <si>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</si>
  <si>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2025 Q2</t>
  </si>
  <si>
    <t>2025 Q3</t>
  </si>
  <si>
    <t xml:space="preserve">2025 Q4 </t>
  </si>
  <si>
    <t>Share of net profits of associates and joint ventures</t>
  </si>
  <si>
    <t>Profit before tax</t>
  </si>
  <si>
    <t>Cash flows from operating activities</t>
  </si>
  <si>
    <t xml:space="preserve">Q1 2026 </t>
  </si>
  <si>
    <t xml:space="preserve">2026 Q1 </t>
  </si>
  <si>
    <t>2026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</si>
</sst>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&quot;Last updated: &quot;yyyy\-mm\-dd"/>
    <numFmt numFmtId="166" formatCode="[=0]&quot;–&quot;;#,##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u/>
      <sz val="10"/>
      <color indexed="12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b/>
      <sz val="14"/>
      <name val="Arial"/>
      <family val="2"/>
    </font>
    <font>
      <sz val="11"/>
      <color theme="4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5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1" fillId="0" borderId="0"/>
  </cellStyleXfs>
  <cellXfs count="98">
    <xf numFmtId="0" fontId="0" fillId="0" borderId="0" xfId="0"/>
    <xf numFmtId="0" fontId="2" fillId="0" borderId="0" xfId="3" applyFont="1" applyAlignment="1">
      <alignment wrapText="1"/>
    </xf>
    <xf numFmtId="164" fontId="3" fillId="0" borderId="0" xfId="3" applyNumberFormat="1" applyFont="1"/>
    <xf numFmtId="0" fontId="3" fillId="0" borderId="0" xfId="3" applyFont="1"/>
    <xf numFmtId="0" fontId="4" fillId="0" borderId="0" xfId="3" applyFont="1"/>
    <xf numFmtId="0" fontId="5" fillId="0" borderId="0" xfId="3" applyFont="1"/>
    <xf numFmtId="0" fontId="2" fillId="0" borderId="0" xfId="3" applyFont="1"/>
    <xf numFmtId="0" fontId="7" fillId="0" borderId="0" xfId="2" applyFont="1" applyFill="1" applyAlignment="1"/>
    <xf numFmtId="0" fontId="9" fillId="0" borderId="0" xfId="0" applyFont="1" applyAlignment="1">
      <alignment vertical="center"/>
    </xf>
    <xf numFmtId="0" fontId="6" fillId="0" borderId="0" xfId="2" applyNumberFormat="1" applyFill="1" applyAlignment="1">
      <alignment vertical="center" wrapText="1"/>
    </xf>
    <xf numFmtId="0" fontId="4" fillId="0" borderId="0" xfId="4" applyFont="1" applyFill="1" applyAlignment="1" applyProtection="1"/>
    <xf numFmtId="0" fontId="11" fillId="2" borderId="0" xfId="3" applyFont="1" applyFill="1" applyAlignment="1">
      <alignment wrapText="1"/>
    </xf>
    <xf numFmtId="3" fontId="12" fillId="2" borderId="0" xfId="0" applyNumberFormat="1" applyFont="1" applyFill="1"/>
    <xf numFmtId="0" fontId="13" fillId="0" borderId="0" xfId="0" applyFont="1"/>
    <xf numFmtId="165" fontId="12" fillId="2" borderId="0" xfId="3" applyNumberFormat="1" applyFont="1" applyFill="1" applyAlignment="1">
      <alignment horizontal="left" wrapText="1"/>
    </xf>
    <xf numFmtId="165" fontId="13" fillId="0" borderId="0" xfId="3" applyNumberFormat="1" applyFont="1" applyAlignment="1">
      <alignment horizontal="left" wrapText="1"/>
    </xf>
    <xf numFmtId="3" fontId="13" fillId="0" borderId="0" xfId="0" applyNumberFormat="1" applyFont="1"/>
    <xf numFmtId="0" fontId="14" fillId="0" borderId="0" xfId="3" applyFont="1" applyAlignment="1">
      <alignment vertical="center"/>
    </xf>
    <xf numFmtId="3" fontId="15" fillId="0" borderId="0" xfId="0" applyNumberFormat="1" applyFont="1"/>
    <xf numFmtId="0" fontId="16" fillId="0" borderId="0" xfId="0" applyFont="1"/>
    <xf numFmtId="0" fontId="17" fillId="0" borderId="0" xfId="3" applyFont="1" applyAlignment="1">
      <alignment horizontal="left" wrapText="1"/>
    </xf>
    <xf numFmtId="3" fontId="16" fillId="0" borderId="0" xfId="0" applyNumberFormat="1" applyFont="1"/>
    <xf numFmtId="0" fontId="9" fillId="0" borderId="1" xfId="0" applyFont="1" applyBorder="1" applyAlignment="1">
      <alignment wrapText="1"/>
    </xf>
    <xf numFmtId="0" fontId="18" fillId="0" borderId="1" xfId="3" applyFont="1" applyBorder="1" applyAlignment="1">
      <alignment horizontal="right" vertical="center"/>
    </xf>
    <xf numFmtId="0" fontId="16" fillId="0" borderId="1" xfId="0" applyFont="1" applyBorder="1"/>
    <xf numFmtId="0" fontId="3" fillId="0" borderId="0" xfId="0" applyFont="1" applyAlignment="1">
      <alignment wrapText="1"/>
    </xf>
    <xf numFmtId="3" fontId="16" fillId="0" borderId="0" xfId="0" applyNumberFormat="1" applyFont="1" applyAlignment="1">
      <alignment wrapText="1"/>
    </xf>
    <xf numFmtId="0" fontId="9" fillId="0" borderId="0" xfId="0" applyFont="1"/>
    <xf numFmtId="0" fontId="19" fillId="0" borderId="0" xfId="0" applyFont="1"/>
    <xf numFmtId="3" fontId="9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1" xfId="0" applyBorder="1"/>
    <xf numFmtId="3" fontId="16" fillId="0" borderId="1" xfId="0" applyNumberFormat="1" applyFont="1" applyBorder="1" applyAlignment="1">
      <alignment wrapText="1"/>
    </xf>
    <xf numFmtId="0" fontId="19" fillId="0" borderId="1" xfId="0" applyFont="1" applyBorder="1"/>
    <xf numFmtId="3" fontId="9" fillId="0" borderId="1" xfId="0" applyNumberFormat="1" applyFont="1" applyBorder="1" applyAlignment="1">
      <alignment wrapText="1"/>
    </xf>
    <xf numFmtId="3" fontId="3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1" applyNumberFormat="1" applyFont="1" applyBorder="1" applyAlignment="1">
      <alignment wrapText="1"/>
    </xf>
    <xf numFmtId="3" fontId="9" fillId="0" borderId="0" xfId="1" applyNumberFormat="1" applyFont="1" applyBorder="1" applyAlignment="1">
      <alignment wrapText="1"/>
    </xf>
    <xf numFmtId="0" fontId="20" fillId="0" borderId="0" xfId="0" applyFont="1"/>
    <xf numFmtId="0" fontId="2" fillId="0" borderId="0" xfId="0" applyFont="1"/>
    <xf numFmtId="3" fontId="9" fillId="0" borderId="0" xfId="0" applyNumberFormat="1" applyFont="1"/>
    <xf numFmtId="0" fontId="21" fillId="0" borderId="1" xfId="0" applyFont="1" applyBorder="1"/>
    <xf numFmtId="3" fontId="16" fillId="0" borderId="1" xfId="0" applyNumberFormat="1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/>
    <xf numFmtId="3" fontId="9" fillId="0" borderId="1" xfId="0" applyNumberFormat="1" applyFont="1" applyBorder="1"/>
    <xf numFmtId="0" fontId="14" fillId="0" borderId="0" xfId="3" applyFont="1" applyAlignment="1">
      <alignment vertical="center" wrapText="1"/>
    </xf>
    <xf numFmtId="0" fontId="9" fillId="0" borderId="1" xfId="0" applyFont="1" applyBorder="1"/>
    <xf numFmtId="0" fontId="9" fillId="0" borderId="0" xfId="0" applyFont="1" applyAlignment="1">
      <alignment wrapText="1"/>
    </xf>
    <xf numFmtId="0" fontId="22" fillId="0" borderId="0" xfId="0" applyFont="1"/>
    <xf numFmtId="0" fontId="3" fillId="0" borderId="0" xfId="0" applyFont="1"/>
    <xf numFmtId="3" fontId="22" fillId="0" borderId="0" xfId="0" applyNumberFormat="1" applyFont="1"/>
    <xf numFmtId="0" fontId="17" fillId="0" borderId="0" xfId="0" applyFont="1"/>
    <xf numFmtId="3" fontId="23" fillId="0" borderId="0" xfId="0" applyNumberFormat="1" applyFont="1" applyAlignment="1">
      <alignment horizontal="left"/>
    </xf>
    <xf numFmtId="0" fontId="23" fillId="0" borderId="1" xfId="0" applyFont="1" applyBorder="1"/>
    <xf numFmtId="0" fontId="17" fillId="0" borderId="2" xfId="0" applyFont="1" applyBorder="1"/>
    <xf numFmtId="3" fontId="9" fillId="0" borderId="2" xfId="0" applyNumberFormat="1" applyFont="1" applyBorder="1"/>
    <xf numFmtId="0" fontId="17" fillId="0" borderId="3" xfId="0" applyFont="1" applyBorder="1"/>
    <xf numFmtId="3" fontId="17" fillId="0" borderId="3" xfId="0" applyNumberFormat="1" applyFont="1" applyBorder="1"/>
    <xf numFmtId="9" fontId="9" fillId="0" borderId="0" xfId="1" applyFont="1" applyFill="1" applyBorder="1"/>
    <xf numFmtId="0" fontId="3" fillId="0" borderId="1" xfId="0" applyFont="1" applyBorder="1"/>
    <xf numFmtId="0" fontId="24" fillId="0" borderId="0" xfId="0" applyFont="1"/>
    <xf numFmtId="3" fontId="3" fillId="0" borderId="0" xfId="0" applyNumberFormat="1" applyFont="1"/>
    <xf numFmtId="3" fontId="23" fillId="0" borderId="1" xfId="0" applyNumberFormat="1" applyFont="1" applyBorder="1" applyAlignment="1">
      <alignment horizontal="left"/>
    </xf>
    <xf numFmtId="0" fontId="9" fillId="0" borderId="3" xfId="0" applyFont="1" applyBorder="1"/>
    <xf numFmtId="3" fontId="9" fillId="0" borderId="3" xfId="0" applyNumberFormat="1" applyFont="1" applyBorder="1"/>
    <xf numFmtId="3" fontId="9" fillId="0" borderId="0" xfId="1" applyNumberFormat="1" applyFont="1"/>
    <xf numFmtId="1" fontId="16" fillId="0" borderId="0" xfId="0" applyNumberFormat="1" applyFont="1"/>
    <xf numFmtId="0" fontId="11" fillId="2" borderId="0" xfId="3" applyFont="1" applyFill="1" applyAlignment="1">
      <alignment vertical="center" wrapText="1"/>
    </xf>
    <xf numFmtId="3" fontId="12" fillId="2" borderId="0" xfId="0" applyNumberFormat="1" applyFont="1" applyFill="1" applyAlignment="1">
      <alignment vertical="center"/>
    </xf>
    <xf numFmtId="165" fontId="12" fillId="2" borderId="0" xfId="3" applyNumberFormat="1" applyFont="1" applyFill="1" applyAlignment="1">
      <alignment horizontal="left" vertical="center" wrapText="1"/>
    </xf>
    <xf numFmtId="0" fontId="2" fillId="0" borderId="0" xfId="3" applyFont="1" applyAlignment="1">
      <alignment horizontal="left" wrapText="1"/>
    </xf>
    <xf numFmtId="0" fontId="2" fillId="0" borderId="1" xfId="0" applyFont="1" applyBorder="1" applyAlignment="1">
      <alignment wrapText="1"/>
    </xf>
    <xf numFmtId="166" fontId="2" fillId="0" borderId="0" xfId="5" applyNumberFormat="1" applyFont="1" applyAlignment="1">
      <alignment vertical="top"/>
    </xf>
    <xf numFmtId="0" fontId="3" fillId="0" borderId="0" xfId="0" applyFont="1" applyAlignment="1">
      <alignment horizontal="left" indent="1"/>
    </xf>
    <xf numFmtId="3" fontId="2" fillId="0" borderId="0" xfId="0" applyNumberFormat="1" applyFont="1"/>
    <xf numFmtId="3" fontId="2" fillId="0" borderId="0" xfId="5" applyFont="1" applyAlignment="1">
      <alignment horizontal="center" vertical="top"/>
    </xf>
    <xf numFmtId="0" fontId="25" fillId="0" borderId="0" xfId="0" applyFont="1"/>
    <xf numFmtId="166" fontId="2" fillId="0" borderId="1" xfId="5" applyNumberFormat="1" applyFont="1" applyBorder="1"/>
    <xf numFmtId="166" fontId="2" fillId="0" borderId="2" xfId="5" applyNumberFormat="1" applyFont="1" applyBorder="1"/>
    <xf numFmtId="3" fontId="2" fillId="0" borderId="2" xfId="5" applyFont="1" applyBorder="1"/>
    <xf numFmtId="3" fontId="2" fillId="0" borderId="1" xfId="5" applyFont="1" applyBorder="1"/>
    <xf numFmtId="166" fontId="2" fillId="0" borderId="1" xfId="5" applyNumberFormat="1" applyFont="1" applyBorder="1" applyAlignment="1">
      <alignment vertical="center"/>
    </xf>
    <xf numFmtId="3" fontId="2" fillId="0" borderId="1" xfId="5" applyFont="1" applyBorder="1" applyAlignment="1">
      <alignment vertical="center"/>
    </xf>
    <xf numFmtId="4" fontId="3" fillId="0" borderId="0" xfId="0" applyNumberFormat="1" applyFont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" fillId="0" borderId="1" xfId="0" applyFont="1" applyBorder="1" applyAlignment="1">
      <alignment horizontal="right" wrapText="1"/>
    </xf>
    <xf numFmtId="3" fontId="2" fillId="0" borderId="0" xfId="0" applyNumberFormat="1" applyFont="1" applyAlignment="1">
      <alignment wrapText="1"/>
    </xf>
    <xf numFmtId="3" fontId="2" fillId="0" borderId="0" xfId="1" applyNumberFormat="1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3" fontId="17" fillId="0" borderId="0" xfId="0" applyNumberFormat="1" applyFont="1"/>
    <xf numFmtId="3" fontId="1" fillId="0" borderId="0" xfId="0" applyNumberFormat="1" applyFont="1"/>
    <xf numFmtId="3" fontId="1" fillId="0" borderId="1" xfId="0" applyNumberFormat="1" applyFont="1" applyBorder="1"/>
    <xf numFmtId="3" fontId="17" fillId="0" borderId="2" xfId="0" applyNumberFormat="1" applyFont="1" applyBorder="1"/>
    <xf numFmtId="3" fontId="2" fillId="0" borderId="1" xfId="0" applyNumberFormat="1" applyFont="1" applyBorder="1"/>
  </cellXfs>
  <cellStyles count="6">
    <cellStyle name="Hyperlink" xfId="2" builtinId="8"/>
    <cellStyle name="Hyperlänk 2 2" xfId="4" xr:uid="{0A4ECD48-6278-4B4F-9268-AEC17EAF0C58}"/>
    <cellStyle name="Normal" xfId="0" builtinId="0"/>
    <cellStyle name="Normal 2 2" xfId="3" xr:uid="{016A7051-F470-4B33-954F-7D612EFA599E}"/>
    <cellStyle name="Normal_KFA" xfId="5" xr:uid="{FA9DC1A7-D8AC-4F23-8677-422FC25379D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tsclient\Dropbox\Heimstaden\&#197;rsredovisning%202014\Fastighetslista%202014%20till%20Kyoko%20-%201503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8\Q3\30%20-%20Heimstaden\72%20-%20IR%20-%20Finansiell%20statistik%20till%20web\heimstaden_finstat-20180822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2025/Q4/40%20-%20Heimstaden%20Bostad%20AB/10%20-%20Siffror/Q4%202025_HSTB%20Group.xlsx" TargetMode="External"/><Relationship Id="rId2" Type="http://schemas.openxmlformats.org/officeDocument/2006/relationships/externalLinkPath" Target="https://heimstaden.sharepoint.com/sites/CFOdepartment-HST/Shared%20Documents/Finance%20Controlling/Quarterly%20close/2025/Q4/40%20-%20Heimstaden%20Bostad%20AB/10%20-%20Siffror/Q4%202025_HSTB%20Group.xlsx" TargetMode="External"/><Relationship Id="rId1" Type="http://schemas.openxmlformats.org/officeDocument/2006/relationships/externalLinkPath" Target="/sites/CFOdepartment-HST/Shared%20Documents/Finance%20Controlling/Quarterly%20close/2025/Q4/40%20-%20Heimstaden%20Bostad%20AB/10%20-%20Siffror/Q4%202025_HSTB%20Group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40%20-%20Heimstaden%20Bostad%20AB/10%20-%20Siffror/Q1%202026_HSTB%20Group.xlsx" TargetMode="External"/><Relationship Id="rId2" Type="http://schemas.openxmlformats.org/officeDocument/2006/relationships/externalLinkPath" Target="https://heimstaden.sharepoint.com/sites/CFOdepartment-HST/Shared%20Documents/Finance%20Controlling/Quarterly%20close/2026/Q1/40%20-%20Heimstaden%20Bostad%20AB/10%20-%20Siffror/Q1%202026_HSTB%20Group.xlsx" TargetMode="External"/><Relationship Id="rId1" Type="http://schemas.openxmlformats.org/officeDocument/2006/relationships/externalLinkPath" Target="/sites/CFOdepartment-HST/Shared%20Documents/Finance%20Controlling/Quarterly%20close/2026/Q1/40%20-%20Heimstaden%20Bostad%20AB/10%20-%20Siffror/Q1%202026_HSTB%20Grou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:\LTPs\Version%202\Project%20Hembygden%20-%20Proforma%20-%20150513%20-%20slutlig%20version%20till%20EY%20-%20CFS%20(justerade%20mv%20f&#246;r%20LTP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5.%20Koncernekonomi\90%20-%20Strukturaff&#228;rer\RED%20och%20Hybridobligation\Proforma%20RED%20190411%20-%20PH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heidc01\Gemensamma\0.%20Ekonomi\Kvartalsrapporter\2015\Q1\Heimstaden\01%20-%20Siffror\Master%20Loans%20&amp;%20Derivatives%20HEIMSTADEN%202014-12-3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idc01\Gemensamma\0.%20Ekonomi\1%20EKONOMI%20NY%20FROM%201%20SEPT%202018\14.%20Bokslut\Kvartalsbokslut\2019\Q2\20%20-%20Fredensborg%20AS\FB%20-%202019%20Q2%20-%20sifferfil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äklarstatistik"/>
      <sheetName val="Heimstaden"/>
      <sheetName val="Fondstruktur 1"/>
      <sheetName val="Fond 1"/>
      <sheetName val="Fondstruktur 2"/>
      <sheetName val="Fond 2"/>
      <sheetName val="Fondstruktur 3"/>
      <sheetName val="Fond 3"/>
      <sheetName val="Fondstruktur 4"/>
      <sheetName val="Fond 4"/>
      <sheetName val="Fondstruktur 5"/>
      <sheetName val="Fond 5"/>
      <sheetName val="Nordhalla"/>
      <sheetName val="Heimstaden (2)"/>
      <sheetName val="Pivot"/>
      <sheetName val="Blad1"/>
      <sheetName val="Blad5"/>
      <sheetName val="Blad6"/>
      <sheetName val="Blad3"/>
      <sheetName val="Fastighetsutvärdering"/>
      <sheetName val="PIVOT fastighetsutvärdering"/>
      <sheetName val="Allocated Loan Summary"/>
      <sheetName val="LTV Analys Nov 08"/>
      <sheetName val="LTV Analys Jan 09"/>
      <sheetName val="LTV analysis Aug  WC 2009"/>
      <sheetName val="LTV analysis"/>
      <sheetName val="Sales 2009"/>
      <sheetName val="Graphs"/>
      <sheetName val="LTV 2009 värdering"/>
      <sheetName val="Fastighetslista 2014 till Kyok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</sheetNames>
    <sheetDataSet>
      <sheetData sheetId="0">
        <row r="1">
          <cell r="B1" t="str">
            <v>Heimstaden AB</v>
          </cell>
          <cell r="C1" t="str">
            <v>Heimstaden AB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gnos_Office_Connection_Cache"/>
      <sheetName val="Start"/>
      <sheetName val="Data noter"/>
      <sheetName val="Data BS"/>
      <sheetName val="Data IS"/>
      <sheetName val="Ark1"/>
      <sheetName val="Data IS-SEG"/>
      <sheetName val="ToC"/>
      <sheetName val="Grafer"/>
      <sheetName val="Year in Brief"/>
      <sheetName val="Quarterly Higlights"/>
      <sheetName val="Quarter Highlights"/>
      <sheetName val="Annual Review (Inve properties)"/>
      <sheetName val="Framvagn NYA"/>
      <sheetName val="Framvagn"/>
      <sheetName val="Markets"/>
      <sheetName val="APM to Q"/>
      <sheetName val="Governance Report"/>
      <sheetName val="IS"/>
      <sheetName val="BS"/>
      <sheetName val="CF"/>
      <sheetName val="2.1 "/>
      <sheetName val="Q3"/>
      <sheetName val="2.2 (Q4)"/>
      <sheetName val="2.3"/>
      <sheetName val="2.4 (Q5)"/>
      <sheetName val="2.5"/>
      <sheetName val="2.6 (Q6)"/>
      <sheetName val="2.7"/>
      <sheetName val="2.8"/>
      <sheetName val="Q7"/>
      <sheetName val="2.9"/>
      <sheetName val="3.1 (YE)"/>
      <sheetName val="3.1 (YE) - OLD"/>
      <sheetName val="3.1 (Q8)"/>
      <sheetName val="3.2 (Q9)"/>
      <sheetName val="3.3"/>
      <sheetName val="3.4 (Q.10)"/>
      <sheetName val="3.5"/>
      <sheetName val="4.2"/>
      <sheetName val="4.1 (Q)"/>
      <sheetName val="4.3"/>
      <sheetName val="4.4"/>
      <sheetName val="4.5"/>
      <sheetName val="4.6 (Q14)"/>
      <sheetName val="5 (Q12)"/>
      <sheetName val="Q11"/>
      <sheetName val="6.1 (Q11)"/>
      <sheetName val="6.2 (Q Financial policy)"/>
      <sheetName val="6.3"/>
      <sheetName val="6.4 "/>
      <sheetName val="6.5"/>
      <sheetName val="7.1"/>
      <sheetName val="7.2"/>
      <sheetName val="7.3"/>
      <sheetName val="8.1 (Q2)"/>
      <sheetName val="8.2"/>
      <sheetName val="8.3 (Q13)"/>
      <sheetName val="KPI"/>
      <sheetName val="Aktier"/>
      <sheetName val="Leasing"/>
      <sheetName val="Held for sale"/>
      <sheetName val="Website paste"/>
      <sheetName val="Transaction costs BC"/>
      <sheetName val="Q specific sheets-&gt;"/>
      <sheetName val="IS QbyQ"/>
      <sheetName val="BS QbyQ"/>
      <sheetName val="EQ QbyQ"/>
      <sheetName val="CF QbQ"/>
      <sheetName val="Financial statistics -&gt;"/>
      <sheetName val="Contents"/>
      <sheetName val="Incomestatement-Y"/>
      <sheetName val="Balancesheet-Y"/>
      <sheetName val="Cash_flow-Y"/>
      <sheetName val="Incomestatement-Q"/>
      <sheetName val="Balancesheet-Q"/>
      <sheetName val="Cash_flow-Q"/>
    </sheetNames>
    <sheetDataSet>
      <sheetData sheetId="0"/>
      <sheetData sheetId="1">
        <row r="10">
          <cell r="B10" t="str">
            <v>jan-dec</v>
          </cell>
        </row>
        <row r="11">
          <cell r="B11" t="str">
            <v>okt-dec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gnos_Office_Connection_Cache"/>
      <sheetName val="Start"/>
      <sheetName val="Data noter"/>
      <sheetName val="Data BS"/>
      <sheetName val="Data IS"/>
      <sheetName val="Data IS-SEG"/>
      <sheetName val="ToC"/>
      <sheetName val="Grafer"/>
      <sheetName val="Year in Brief"/>
      <sheetName val="Quarterly Higlights"/>
      <sheetName val="Quarter Highlights"/>
      <sheetName val="Quarterly review"/>
      <sheetName val="Framvagn"/>
      <sheetName val="Framvagn NYA"/>
      <sheetName val="Markets"/>
      <sheetName val="APM to Q"/>
      <sheetName val="Governance Report"/>
      <sheetName val="IS"/>
      <sheetName val="BS"/>
      <sheetName val="CF"/>
      <sheetName val="2.1 "/>
      <sheetName val="8.1"/>
      <sheetName val="Q3"/>
      <sheetName val="Q4 (2.2)"/>
      <sheetName val="2.3"/>
      <sheetName val="Q5 (2.4)"/>
      <sheetName val="2.5"/>
      <sheetName val="Q6 (2.6)"/>
      <sheetName val="2.7"/>
      <sheetName val="2.8"/>
      <sheetName val="Q7"/>
      <sheetName val="2.9"/>
      <sheetName val="3.1 (YE)"/>
      <sheetName val="3.1 (YE) - OLD"/>
      <sheetName val="Q8 (3.1)"/>
      <sheetName val="Q9 (3.2)"/>
      <sheetName val="3.3"/>
      <sheetName val="Q10 (3.4)"/>
      <sheetName val="3.5"/>
      <sheetName val="4.2"/>
      <sheetName val="Q (4.1)"/>
      <sheetName val="4.3"/>
      <sheetName val="4.4"/>
      <sheetName val="4.5"/>
      <sheetName val="Q11"/>
      <sheetName val="Q11 (6.1)"/>
      <sheetName val="Q12 (5)"/>
      <sheetName val="Q13 (8.3)"/>
      <sheetName val="Q14 (4.6)"/>
      <sheetName val="Q Financial policy( 6.2)"/>
      <sheetName val="6.3"/>
      <sheetName val="6.4 "/>
      <sheetName val="6.5"/>
      <sheetName val="7.1"/>
      <sheetName val="7.2"/>
      <sheetName val="7.3"/>
      <sheetName val="8.2"/>
      <sheetName val="KPI"/>
      <sheetName val="Aktier"/>
      <sheetName val="Leasing"/>
      <sheetName val="Held for sale"/>
      <sheetName val="Website paste"/>
      <sheetName val="Transaction costs BC"/>
      <sheetName val="Q specific sheets-&gt;"/>
      <sheetName val="IS QbyQ"/>
      <sheetName val="BS QbyQ"/>
      <sheetName val="EQ QbyQ"/>
      <sheetName val="CF QbQ"/>
      <sheetName val="Financial statistics -&gt;"/>
      <sheetName val="Contents"/>
      <sheetName val="Incomestatement-Y"/>
      <sheetName val="Balancesheet-Y"/>
      <sheetName val="Cash_flow-Y"/>
      <sheetName val="Incomestatement-Q"/>
      <sheetName val="Balancesheet-Q"/>
      <sheetName val="Cash_flow-Q"/>
    </sheetNames>
    <sheetDataSet>
      <sheetData sheetId="0"/>
      <sheetData sheetId="1">
        <row r="10">
          <cell r="B10" t="str">
            <v>jan-mar</v>
          </cell>
        </row>
        <row r="11">
          <cell r="B11" t="str">
            <v>jan-mar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R_year end"/>
      <sheetName val="RR_q1"/>
      <sheetName val="BR_q1"/>
      <sheetName val="BR_q1 (2)"/>
      <sheetName val="Intjäningsförmåga"/>
      <sheetName val="Data 2014&gt;&gt;"/>
      <sheetName val="Katrineholm 2014"/>
      <sheetName val="Strängnäs 2014"/>
      <sheetName val="Gävle 2014"/>
      <sheetName val="Stockholm 2014"/>
      <sheetName val="Trelleborg 2014"/>
      <sheetName val="Ståhl 2014 (2)"/>
      <sheetName val="Ståhl 2014"/>
      <sheetName val="FB Danmark 2014"/>
      <sheetName val="Data 2015&gt;&gt;"/>
      <sheetName val="Strängnäs Q1 2015 OCRA"/>
      <sheetName val="Strängnäs 2015"/>
      <sheetName val="Gävle 2015"/>
      <sheetName val="Stockholm 2015"/>
      <sheetName val="Trelleborg 2015"/>
      <sheetName val="Ståhl 2015 Q1"/>
      <sheetName val="HST 2015 Q1"/>
      <sheetName val="FA Ståhl"/>
      <sheetName val="Proforma Ståhl"/>
      <sheetName val="Proforma HSF (2)"/>
      <sheetName val="Finansiering 2015"/>
      <sheetName val="HST + Ståhls 2015"/>
      <sheetName val="Ståhl (HST) 2015"/>
      <sheetName val="Ståhl (Cast) 2015"/>
      <sheetName val="Möllekällan 2015"/>
      <sheetName val="Möllekällan (2) 2015"/>
      <sheetName val="FB DK 2015 Q1"/>
      <sheetName val="Proforma DK"/>
      <sheetName val="FB DK 2015"/>
      <sheetName val="Förd admin"/>
      <sheetName val="Nordhalla 2015"/>
    </sheetNames>
    <sheetDataSet>
      <sheetData sheetId="0"/>
      <sheetData sheetId="1"/>
      <sheetData sheetId="2"/>
      <sheetData sheetId="3"/>
      <sheetData sheetId="4"/>
      <sheetData sheetId="5"/>
      <sheetData sheetId="6">
        <row r="31">
          <cell r="H31">
            <v>-74836544</v>
          </cell>
        </row>
      </sheetData>
      <sheetData sheetId="7">
        <row r="5">
          <cell r="J5">
            <v>24500.98</v>
          </cell>
        </row>
      </sheetData>
      <sheetData sheetId="8">
        <row r="17">
          <cell r="E17">
            <v>21950.04</v>
          </cell>
        </row>
      </sheetData>
      <sheetData sheetId="9">
        <row r="23">
          <cell r="G23">
            <v>37325675</v>
          </cell>
        </row>
      </sheetData>
      <sheetData sheetId="10">
        <row r="17">
          <cell r="E17">
            <v>65457.443799999994</v>
          </cell>
        </row>
      </sheetData>
      <sheetData sheetId="11"/>
      <sheetData sheetId="12">
        <row r="58">
          <cell r="BF58">
            <v>148927703.04624</v>
          </cell>
        </row>
      </sheetData>
      <sheetData sheetId="13">
        <row r="1">
          <cell r="N1">
            <v>1.220332</v>
          </cell>
        </row>
        <row r="31">
          <cell r="N31">
            <v>1.278087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J4">
            <v>22.366063199999999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5">
          <cell r="M5">
            <v>1.243293</v>
          </cell>
        </row>
      </sheetData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till PM"/>
      <sheetName val="IS till PM"/>
      <sheetName val="Proforma Prospectus&gt;&gt;"/>
      <sheetName val="Till PM"/>
      <sheetName val="Earning Capacity"/>
      <sheetName val="Income Statement"/>
      <sheetName val="Balance Sheet"/>
      <sheetName val="Nyckeltal"/>
      <sheetName val="Property data"/>
      <sheetName val="Internal Proforma incl HSTB &gt;&gt;"/>
      <sheetName val="KPier till Ingvor"/>
      <sheetName val="Earning Capacity proforma"/>
      <sheetName val="Proforma Income Statement"/>
      <sheetName val="Proforma Balance Sheet"/>
      <sheetName val="Input Data &gt;&gt;"/>
      <sheetName val="Balance Sheet Vermeer 2018"/>
      <sheetName val="Income Sheet Vermeer 2018"/>
      <sheetName val="4.5"/>
      <sheetName val="Brentwood"/>
      <sheetName val="DK"/>
      <sheetName val="Magnolia"/>
      <sheetName val="Bid Template Vermeer"/>
      <sheetName val="LTP -Vermeer"/>
      <sheetName val="&gt;"/>
      <sheetName val="1"/>
      <sheetName val="2"/>
      <sheetName val="3"/>
      <sheetName val="4"/>
      <sheetName val="&lt;"/>
      <sheetName val="P&amp;L Vermeer 2018Q4 - Output"/>
      <sheetName val="Brentwood Budget 2019"/>
      <sheetName val="Budget HST DK"/>
      <sheetName val="Balance Sheet HST DK"/>
      <sheetName val="F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5">
          <cell r="C5">
            <v>10.254899999999999</v>
          </cell>
        </row>
        <row r="13">
          <cell r="C13">
            <v>1.37568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t rates"/>
      <sheetName val="Loans"/>
      <sheetName val="Derivatives"/>
      <sheetName val="Debt maturity+interest maturity"/>
      <sheetName val="Blad1"/>
      <sheetName val="Finanspolicy"/>
      <sheetName val="Exempel på hedge"/>
      <sheetName val="Finanspolicy NOK"/>
      <sheetName val="Rapportmall"/>
      <sheetName val="Hedge översikt &amp; analys"/>
      <sheetName val="Kommentar"/>
      <sheetName val="Finansavsnitt i ÅR"/>
      <sheetName val="Fotnot ÅR"/>
      <sheetName val="Intern Swapfördelning"/>
      <sheetName val="Derivat och lån struktur"/>
      <sheetName val="Nyckel info"/>
      <sheetName val="MNO grafer till presentation"/>
    </sheetNames>
    <sheetDataSet>
      <sheetData sheetId="0"/>
      <sheetData sheetId="1">
        <row r="89">
          <cell r="Q89">
            <v>6425517857.3400002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>
            <v>42004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 Raw Data BS"/>
      <sheetName val="CC Raw Data IS"/>
      <sheetName val="Start"/>
      <sheetName val="Data K-RR"/>
      <sheetName val="Data K-BR"/>
      <sheetName val="Data K-segment"/>
      <sheetName val="Data K-KFA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ÅR &gt;&gt;"/>
      <sheetName val="Sammandrag"/>
      <sheetName val="K-RR"/>
      <sheetName val="K-BR"/>
      <sheetName val="K-BR (EK)"/>
      <sheetName val="K-Noter"/>
      <sheetName val="K-KFA"/>
      <sheetName val="K-Noter NY"/>
      <sheetName val="Not 16"/>
      <sheetName val="Not 28"/>
      <sheetName val="K-segment"/>
      <sheetName val="M-RR"/>
      <sheetName val="M-BR"/>
      <sheetName val="M-KFA"/>
      <sheetName val="M-Noter"/>
      <sheetName val="M-Noter NY"/>
      <sheetName val="&lt;&lt; ÅR"/>
      <sheetName val="Q Rapport &gt;&gt;"/>
      <sheetName val="2"/>
      <sheetName val="4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&lt;&lt; Q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ärdeändring Heimstaden"/>
      <sheetName val="IT_finstat output &gt;&gt;"/>
      <sheetName val="Incomestatement-Y"/>
      <sheetName val="Balancesheet-Y"/>
      <sheetName val="Cash_flow-Y"/>
      <sheetName val="Key_figures-Y"/>
      <sheetName val="Incomestatement-Q"/>
      <sheetName val="Balancesheet-Q"/>
      <sheetName val="Cash_flow-Q"/>
      <sheetName val="Key_figures-Q"/>
      <sheetName val="Valuation Data Q1-16"/>
    </sheetNames>
    <sheetDataSet>
      <sheetData sheetId="0"/>
      <sheetData sheetId="1"/>
      <sheetData sheetId="2"/>
      <sheetData sheetId="3"/>
      <sheetData sheetId="4">
        <row r="171">
          <cell r="I171">
            <v>0.35000034987357215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 Theme">
  <a:themeElements>
    <a:clrScheme name="Heimstade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0000"/>
      </a:accent1>
      <a:accent2>
        <a:srgbClr val="7F7F7F"/>
      </a:accent2>
      <a:accent3>
        <a:srgbClr val="000000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BEC9-6787-499B-AA7F-8C3388ADA067}">
  <sheetPr>
    <pageSetUpPr fitToPage="1"/>
  </sheetPr>
  <dimension ref="B1:E15"/>
  <sheetViews>
    <sheetView tabSelected="1" zoomScale="80" zoomScaleNormal="80" workbookViewId="0">
      <selection activeCell="B38" sqref="B38"/>
    </sheetView>
  </sheetViews>
  <sheetFormatPr defaultColWidth="9.5703125" defaultRowHeight="14.25"/>
  <cols>
    <col min="1" max="1" width="4.42578125" style="3" customWidth="1"/>
    <col min="2" max="2" width="40.42578125" style="3" customWidth="1"/>
    <col min="3" max="3" width="24.5703125" style="2" customWidth="1"/>
    <col min="4" max="4" width="8.5703125" style="3" customWidth="1"/>
    <col min="5" max="16384" width="9.5703125" style="3"/>
  </cols>
  <sheetData>
    <row r="1" spans="2:5" ht="15">
      <c r="B1" s="1" t="s">
        <v>0</v>
      </c>
      <c r="E1" s="4"/>
    </row>
    <row r="2" spans="2:5">
      <c r="B2" s="5" t="s">
        <v>1</v>
      </c>
    </row>
    <row r="4" spans="2:5" ht="15">
      <c r="B4" s="6" t="s">
        <v>2</v>
      </c>
      <c r="C4" s="6"/>
    </row>
    <row r="5" spans="2:5">
      <c r="B5" s="7" t="str">
        <f>'Incomestatement-Y'!A4</f>
        <v>Consolidated Statement of Comprehensive Income</v>
      </c>
    </row>
    <row r="6" spans="2:5">
      <c r="B6" s="7" t="str">
        <f>'Balancesheet-Y'!A4</f>
        <v>Consolidated Statement of Financial Position</v>
      </c>
    </row>
    <row r="7" spans="2:5">
      <c r="B7" s="7" t="str">
        <f>'Cash_flow-Y'!A4</f>
        <v>Consolidated Statement of Cash Flows</v>
      </c>
    </row>
    <row r="9" spans="2:5" ht="15">
      <c r="B9" s="8" t="s">
        <v>3</v>
      </c>
      <c r="C9" s="6"/>
    </row>
    <row r="10" spans="2:5" ht="15">
      <c r="B10" s="9" t="s">
        <v>4</v>
      </c>
    </row>
    <row r="11" spans="2:5" ht="15">
      <c r="B11" s="9" t="s">
        <v>5</v>
      </c>
    </row>
    <row r="12" spans="2:5" ht="15">
      <c r="B12" s="9" t="s">
        <v>6</v>
      </c>
    </row>
    <row r="13" spans="2:5">
      <c r="B13" s="10"/>
    </row>
    <row r="14" spans="2:5">
      <c r="B14" s="10"/>
    </row>
    <row r="15" spans="2:5">
      <c r="B15" s="10"/>
    </row>
  </sheetData>
  <hyperlinks>
    <hyperlink ref="B5" location="'Incomestatement-Y'!A1" display="'Incomestatement-Y'!A1" xr:uid="{349A772E-777B-4349-A151-8B86F394C3A0}"/>
    <hyperlink ref="B6" location="'Balancesheet-Y'!A1" display="'Balancesheet-Y'!A1" xr:uid="{598C96C4-E94F-432E-8549-7E7F280FD99A}"/>
    <hyperlink ref="B7" location="'Cash_flow-Y'!A1" display="'Cash_flow-Y'!A1" xr:uid="{686C0B62-ED0D-4A82-8E6E-8FB2DFD05B97}"/>
    <hyperlink ref="B10" location="'Incomestatement-Q'!A1" display="Resultaträkning" xr:uid="{5B8DBC62-530C-447A-91A0-0EA1244410CE}"/>
    <hyperlink ref="B11" location="'Balancesheet-Q'!A1" display="Balansräkning" xr:uid="{78F0BA44-2968-4E1A-ABE8-99FB437F4BF5}"/>
    <hyperlink ref="B12" location="'Cash_flow-Q'!A1" display="Kassaflödesanalys" xr:uid="{AC70AC39-40B8-40B7-9843-8FBB43C2BFE9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8D235-F1B2-432F-8986-83F3D20F2E86}">
  <dimension ref="A1:F39"/>
  <sheetViews>
    <sheetView showGridLines="0" zoomScaleNormal="100" workbookViewId="0">
      <selection activeCell="F6" sqref="F6"/>
    </sheetView>
  </sheetViews>
  <sheetFormatPr defaultColWidth="9.5703125" defaultRowHeight="14.25"/>
  <cols>
    <col min="1" max="1" width="42.42578125" style="30" customWidth="1"/>
    <col min="2" max="6" width="12.5703125" style="21" customWidth="1"/>
    <col min="7" max="16384" width="9.5703125" style="19"/>
  </cols>
  <sheetData>
    <row r="1" spans="1:6" s="13" customFormat="1" ht="18">
      <c r="A1" s="11" t="s">
        <v>0</v>
      </c>
      <c r="B1" s="12"/>
      <c r="C1" s="12"/>
      <c r="D1" s="12"/>
      <c r="E1" s="12"/>
      <c r="F1" s="12"/>
    </row>
    <row r="2" spans="1:6" s="13" customFormat="1" ht="18">
      <c r="A2" s="14" t="s">
        <v>135</v>
      </c>
      <c r="B2" s="12"/>
      <c r="C2" s="12"/>
      <c r="D2" s="12"/>
      <c r="E2" s="12"/>
      <c r="F2" s="12"/>
    </row>
    <row r="3" spans="1:6" s="13" customFormat="1">
      <c r="A3" s="15"/>
      <c r="B3" s="16"/>
      <c r="C3" s="16"/>
      <c r="D3" s="16"/>
      <c r="E3" s="16"/>
      <c r="F3" s="16"/>
    </row>
    <row r="4" spans="1:6" ht="18">
      <c r="A4" s="17" t="s">
        <v>7</v>
      </c>
      <c r="B4" s="18"/>
      <c r="C4" s="18"/>
      <c r="D4" s="18"/>
      <c r="E4" s="18"/>
      <c r="F4" s="18"/>
    </row>
    <row r="5" spans="1:6" ht="15">
      <c r="A5" s="20"/>
    </row>
    <row r="6" spans="1:6" s="24" customFormat="1" ht="15">
      <c r="A6" s="22" t="s">
        <v>8</v>
      </c>
      <c r="B6" s="23">
        <v>2022</v>
      </c>
      <c r="C6" s="23">
        <v>2023</v>
      </c>
      <c r="D6" s="23">
        <v>2024</v>
      </c>
      <c r="E6" s="23">
        <v>2025</v>
      </c>
      <c r="F6" s="23" t="s">
        <v>9</v>
      </c>
    </row>
    <row r="7" spans="1:6">
      <c r="A7" s="25" t="s">
        <v>10</v>
      </c>
      <c r="B7" s="26">
        <v>12702.307742000001</v>
      </c>
      <c r="C7" s="26">
        <v>14974.183395</v>
      </c>
      <c r="D7" s="26">
        <v>15897.573834000001</v>
      </c>
      <c r="E7" s="26">
        <v>15891.544297</v>
      </c>
      <c r="F7" s="26">
        <v>3918.9809129999999</v>
      </c>
    </row>
    <row r="8" spans="1:6" s="27" customFormat="1" ht="15">
      <c r="A8" s="25" t="s">
        <v>11</v>
      </c>
      <c r="B8" s="26">
        <v>-5778.021968</v>
      </c>
      <c r="C8" s="26">
        <v>-6632.5712000000003</v>
      </c>
      <c r="D8" s="26">
        <v>-4641.5238577393256</v>
      </c>
      <c r="E8" s="26">
        <v>-4361.0743168694871</v>
      </c>
      <c r="F8" s="26">
        <v>-1128.286789</v>
      </c>
    </row>
    <row r="9" spans="1:6" s="30" customFormat="1" ht="15">
      <c r="A9" s="28" t="s">
        <v>12</v>
      </c>
      <c r="B9" s="29">
        <v>6924.2857740000009</v>
      </c>
      <c r="C9" s="29">
        <v>8341.6121949999997</v>
      </c>
      <c r="D9" s="29">
        <v>11256.049976260674</v>
      </c>
      <c r="E9" s="29">
        <v>11530.469980130514</v>
      </c>
      <c r="F9" s="29">
        <f>SUM(F7:F8)</f>
        <v>2790.6941239999996</v>
      </c>
    </row>
    <row r="10" spans="1:6" ht="15">
      <c r="A10" t="s">
        <v>13</v>
      </c>
      <c r="B10" s="26">
        <v>1216.980583</v>
      </c>
      <c r="C10" s="26">
        <v>1749.6301619999999</v>
      </c>
      <c r="D10" s="26">
        <v>2059.8226183948618</v>
      </c>
      <c r="E10" s="26">
        <v>2116.818380117315</v>
      </c>
      <c r="F10" s="26">
        <v>630.77060500000005</v>
      </c>
    </row>
    <row r="11" spans="1:6" s="30" customFormat="1" ht="15">
      <c r="A11" s="31" t="s">
        <v>14</v>
      </c>
      <c r="B11" s="32"/>
      <c r="C11" s="32"/>
      <c r="D11" s="32">
        <v>-2129.2996256555366</v>
      </c>
      <c r="E11" s="32">
        <v>-2180.5526802478284</v>
      </c>
      <c r="F11" s="32">
        <v>-648.37275599999998</v>
      </c>
    </row>
    <row r="12" spans="1:6" s="30" customFormat="1" ht="15">
      <c r="A12" s="33" t="s">
        <v>15</v>
      </c>
      <c r="B12" s="34">
        <v>1216.980583</v>
      </c>
      <c r="C12" s="34">
        <v>1749.6301619999999</v>
      </c>
      <c r="D12" s="34">
        <v>-69.477007260674782</v>
      </c>
      <c r="E12" s="34">
        <v>-63.734300130513475</v>
      </c>
      <c r="F12" s="34">
        <f t="shared" ref="F12" si="0">SUM(F10:F11)</f>
        <v>-17.602150999999935</v>
      </c>
    </row>
    <row r="13" spans="1:6" ht="15">
      <c r="A13" s="28" t="s">
        <v>16</v>
      </c>
      <c r="B13" s="29">
        <v>8141.2663570000004</v>
      </c>
      <c r="C13" s="29">
        <v>10091.242356999999</v>
      </c>
      <c r="D13" s="29">
        <v>11186.572968999999</v>
      </c>
      <c r="E13" s="29">
        <v>11466.735680000002</v>
      </c>
      <c r="F13" s="29">
        <f t="shared" ref="F13" si="1">SUM(F9,F12)</f>
        <v>2773.0919729999996</v>
      </c>
    </row>
    <row r="14" spans="1:6" ht="15">
      <c r="A14" s="28"/>
      <c r="B14" s="29"/>
      <c r="C14" s="29"/>
      <c r="D14" s="29"/>
      <c r="E14" s="29"/>
      <c r="F14" s="29"/>
    </row>
    <row r="15" spans="1:6" ht="15">
      <c r="A15" s="28"/>
      <c r="B15" s="29"/>
      <c r="C15" s="29"/>
      <c r="D15" s="29"/>
      <c r="E15" s="29"/>
      <c r="F15" s="29"/>
    </row>
    <row r="16" spans="1:6">
      <c r="A16" s="25" t="s">
        <v>17</v>
      </c>
      <c r="B16" s="26">
        <v>-886.79877399999998</v>
      </c>
      <c r="C16" s="26">
        <v>-859.88417000000004</v>
      </c>
      <c r="D16" s="26">
        <v>-874.49025700000004</v>
      </c>
      <c r="E16" s="26">
        <v>-748.13542099999995</v>
      </c>
      <c r="F16" s="26">
        <v>-200.441732</v>
      </c>
    </row>
    <row r="17" spans="1:6">
      <c r="A17" s="25" t="s">
        <v>18</v>
      </c>
      <c r="B17" s="35">
        <v>236.883194</v>
      </c>
      <c r="C17" s="35">
        <v>-173.22938500000004</v>
      </c>
      <c r="D17" s="35">
        <v>-482.21830499999999</v>
      </c>
      <c r="E17" s="35">
        <v>-280.65593799999999</v>
      </c>
      <c r="F17" s="35">
        <v>-72.131086999999994</v>
      </c>
    </row>
    <row r="18" spans="1:6" ht="28.5">
      <c r="A18" s="25" t="s">
        <v>19</v>
      </c>
      <c r="B18" s="26">
        <v>9.7310119999999998</v>
      </c>
      <c r="C18" s="26">
        <v>234.525813</v>
      </c>
      <c r="D18" s="26">
        <v>1682.0994499999999</v>
      </c>
      <c r="E18" s="26">
        <v>2217.818777</v>
      </c>
      <c r="F18" s="26">
        <v>550.567678</v>
      </c>
    </row>
    <row r="19" spans="1:6" s="30" customFormat="1" ht="30">
      <c r="A19" s="36" t="s">
        <v>20</v>
      </c>
      <c r="B19" s="29">
        <v>7501.0817890000008</v>
      </c>
      <c r="C19" s="29">
        <v>9292.6546149999995</v>
      </c>
      <c r="D19" s="29">
        <v>11511.963856999999</v>
      </c>
      <c r="E19" s="29">
        <v>12655.763098000003</v>
      </c>
      <c r="F19" s="29">
        <f>SUM(F13:F18)</f>
        <v>3051.086831999999</v>
      </c>
    </row>
    <row r="20" spans="1:6" ht="15">
      <c r="A20" s="37"/>
      <c r="B20" s="38"/>
      <c r="C20" s="38"/>
      <c r="D20" s="38"/>
      <c r="E20" s="38"/>
      <c r="F20" s="38"/>
    </row>
    <row r="21" spans="1:6" ht="28.5">
      <c r="A21" s="25" t="s">
        <v>21</v>
      </c>
      <c r="B21" s="26">
        <v>-5121.1971325023205</v>
      </c>
      <c r="C21" s="26">
        <v>-31129.901916999999</v>
      </c>
      <c r="D21" s="26">
        <v>8638.6846910000004</v>
      </c>
      <c r="E21" s="26">
        <v>9256.0376059999999</v>
      </c>
      <c r="F21" s="26">
        <v>2642.5256330000002</v>
      </c>
    </row>
    <row r="22" spans="1:6">
      <c r="A22" s="25" t="s">
        <v>22</v>
      </c>
      <c r="B22" s="26">
        <v>401.82804832621525</v>
      </c>
      <c r="C22" s="26">
        <v>24.815885000000002</v>
      </c>
      <c r="D22" s="26">
        <v>-707.10162400000002</v>
      </c>
      <c r="E22" s="26">
        <v>-32.254399999999997</v>
      </c>
      <c r="F22" s="26">
        <v>-27.326798</v>
      </c>
    </row>
    <row r="23" spans="1:6" ht="15">
      <c r="A23" s="36" t="s">
        <v>23</v>
      </c>
      <c r="B23" s="29">
        <v>2781.7127048239008</v>
      </c>
      <c r="C23" s="29">
        <v>-21812.431416999996</v>
      </c>
      <c r="D23" s="29">
        <v>19443.546924000002</v>
      </c>
      <c r="E23" s="29">
        <v>21879.546304</v>
      </c>
      <c r="F23" s="29">
        <f>SUM(F19:F22)</f>
        <v>5666.2856669999992</v>
      </c>
    </row>
    <row r="24" spans="1:6" ht="15">
      <c r="A24" s="37"/>
      <c r="B24" s="38"/>
      <c r="C24" s="38"/>
      <c r="D24" s="38"/>
      <c r="E24" s="38"/>
      <c r="F24" s="38"/>
    </row>
    <row r="25" spans="1:6" s="27" customFormat="1" ht="15">
      <c r="A25" s="39" t="s">
        <v>24</v>
      </c>
      <c r="B25" s="26">
        <v>409.63136805287002</v>
      </c>
      <c r="C25" s="26">
        <v>-843.57192999999995</v>
      </c>
      <c r="D25" s="26">
        <v>-58.462175000000002</v>
      </c>
      <c r="E25" s="26">
        <v>35.714269999999999</v>
      </c>
      <c r="F25" s="26">
        <v>78.746909000000002</v>
      </c>
    </row>
    <row r="26" spans="1:6" s="27" customFormat="1" ht="15">
      <c r="A26" s="25" t="s">
        <v>25</v>
      </c>
      <c r="B26" s="26">
        <v>0</v>
      </c>
      <c r="C26" s="26">
        <v>-1058</v>
      </c>
      <c r="D26" s="26">
        <v>0</v>
      </c>
      <c r="E26" s="26">
        <v>-3706.748298</v>
      </c>
      <c r="F26" s="26">
        <v>-1175.851729</v>
      </c>
    </row>
    <row r="27" spans="1:6" s="27" customFormat="1" ht="15">
      <c r="A27" s="25" t="s">
        <v>26</v>
      </c>
      <c r="B27" s="26">
        <v>315.85165999999998</v>
      </c>
      <c r="C27" s="26">
        <v>323.88432699999998</v>
      </c>
      <c r="D27" s="26">
        <v>206.85575700000001</v>
      </c>
      <c r="E27" s="26">
        <v>107.502092</v>
      </c>
      <c r="F27" s="26">
        <v>17.930637000000001</v>
      </c>
    </row>
    <row r="28" spans="1:6" s="27" customFormat="1" ht="15">
      <c r="A28" s="39" t="s">
        <v>27</v>
      </c>
      <c r="B28" s="26">
        <v>-2275.4001600000001</v>
      </c>
      <c r="C28" s="26">
        <v>-4939.3072759999995</v>
      </c>
      <c r="D28" s="26">
        <v>-6023.3505910000003</v>
      </c>
      <c r="E28" s="26">
        <v>-5811.0966930000004</v>
      </c>
      <c r="F28" s="26">
        <v>-1351.727521</v>
      </c>
    </row>
    <row r="29" spans="1:6" s="27" customFormat="1" ht="15">
      <c r="A29" s="25" t="s">
        <v>28</v>
      </c>
      <c r="B29" s="26">
        <v>-6578.2733189999999</v>
      </c>
      <c r="C29" s="26">
        <v>418.992976</v>
      </c>
      <c r="D29" s="26">
        <v>-1772.567849</v>
      </c>
      <c r="E29" s="26">
        <v>3525.5042680000001</v>
      </c>
      <c r="F29" s="26">
        <v>-355.96998500000001</v>
      </c>
    </row>
    <row r="30" spans="1:6" s="27" customFormat="1" ht="29.25">
      <c r="A30" s="25" t="s">
        <v>29</v>
      </c>
      <c r="B30" s="26">
        <v>1115.301821</v>
      </c>
      <c r="C30" s="26">
        <v>-1172.9509619999999</v>
      </c>
      <c r="D30" s="26">
        <v>-614.59620199999995</v>
      </c>
      <c r="E30" s="26">
        <v>69.660832999999997</v>
      </c>
      <c r="F30" s="26">
        <v>410.47431</v>
      </c>
    </row>
    <row r="31" spans="1:6" s="27" customFormat="1" ht="15">
      <c r="A31" s="25" t="s">
        <v>30</v>
      </c>
      <c r="B31" s="26">
        <v>-2131.1049448767694</v>
      </c>
      <c r="C31" s="26">
        <v>460.53082600000005</v>
      </c>
      <c r="D31" s="26">
        <v>-191.438615</v>
      </c>
      <c r="E31" s="26">
        <v>-427.492231</v>
      </c>
      <c r="F31" s="26">
        <v>-13.792495000000002</v>
      </c>
    </row>
    <row r="32" spans="1:6" ht="15">
      <c r="A32" s="40" t="s">
        <v>31</v>
      </c>
      <c r="B32" s="41">
        <v>-6362.2808699999987</v>
      </c>
      <c r="C32" s="41">
        <v>-28622.853455999993</v>
      </c>
      <c r="D32" s="41">
        <v>10989.987249000002</v>
      </c>
      <c r="E32" s="41">
        <v>15672.590545000001</v>
      </c>
      <c r="F32" s="41">
        <f>SUM(F23:F31)</f>
        <v>3276.095793</v>
      </c>
    </row>
    <row r="34" spans="1:6" ht="15">
      <c r="A34" s="42" t="s">
        <v>32</v>
      </c>
      <c r="B34" s="43">
        <v>1041.4014440000001</v>
      </c>
      <c r="C34" s="43">
        <v>3768.2079669999998</v>
      </c>
      <c r="D34" s="43">
        <v>-2789.8018320000001</v>
      </c>
      <c r="E34" s="43">
        <v>-2827.3579289999998</v>
      </c>
      <c r="F34" s="43">
        <v>-1208.5641949999999</v>
      </c>
    </row>
    <row r="35" spans="1:6" ht="15">
      <c r="A35" s="40" t="s">
        <v>33</v>
      </c>
      <c r="B35" s="41">
        <v>-5320.8794259999986</v>
      </c>
      <c r="C35" s="41">
        <v>-24854.645488999995</v>
      </c>
      <c r="D35" s="41">
        <v>8200.1854170000024</v>
      </c>
      <c r="E35" s="41">
        <v>12845.232616000001</v>
      </c>
      <c r="F35" s="41">
        <f>SUM(F32:F34)</f>
        <v>2067.531598</v>
      </c>
    </row>
    <row r="36" spans="1:6">
      <c r="A36" s="19"/>
    </row>
    <row r="37" spans="1:6">
      <c r="A37" s="44" t="s">
        <v>34</v>
      </c>
      <c r="B37" s="32">
        <v>13702.559784535488</v>
      </c>
      <c r="C37" s="32">
        <v>-1428.296057532466</v>
      </c>
      <c r="D37" s="32">
        <v>3446.459577188481</v>
      </c>
      <c r="E37" s="32">
        <v>-8795.1718518424877</v>
      </c>
      <c r="F37" s="32">
        <v>1891.2218947700012</v>
      </c>
    </row>
    <row r="38" spans="1:6" ht="15">
      <c r="A38" s="36" t="s">
        <v>35</v>
      </c>
      <c r="B38" s="29">
        <v>8381.6803585354901</v>
      </c>
      <c r="C38" s="29">
        <v>-26282.94154653246</v>
      </c>
      <c r="D38" s="29">
        <v>11646.644994188484</v>
      </c>
      <c r="E38" s="29">
        <v>4050.0607641575134</v>
      </c>
      <c r="F38" s="29">
        <f>SUM(F35:F37)</f>
        <v>3958.7534927700012</v>
      </c>
    </row>
    <row r="39" spans="1:6" ht="15">
      <c r="A39" s="45"/>
      <c r="B39" s="46"/>
      <c r="C39" s="46"/>
      <c r="D39" s="46"/>
      <c r="E39" s="46"/>
      <c r="F39" s="46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4812D-AC3D-48AA-9C3C-09B230D82E4F}">
  <dimension ref="A1:F61"/>
  <sheetViews>
    <sheetView showGridLines="0" zoomScaleNormal="100" workbookViewId="0">
      <pane xSplit="1" ySplit="6" topLeftCell="B30" activePane="bottomRight" state="frozen"/>
      <selection activeCell="B1" sqref="B1"/>
      <selection pane="topRight" activeCell="B1" sqref="B1"/>
      <selection pane="bottomLeft" activeCell="B1" sqref="B1"/>
      <selection pane="bottomRight" activeCell="D37" sqref="D37"/>
    </sheetView>
  </sheetViews>
  <sheetFormatPr defaultColWidth="9.5703125" defaultRowHeight="14.25"/>
  <cols>
    <col min="1" max="1" width="58.5703125" style="30" customWidth="1"/>
    <col min="2" max="6" width="14.5703125" style="19" customWidth="1"/>
    <col min="7" max="16384" width="9.5703125" style="19"/>
  </cols>
  <sheetData>
    <row r="1" spans="1:6" s="13" customFormat="1" ht="18">
      <c r="A1" s="11" t="s">
        <v>0</v>
      </c>
      <c r="B1" s="12"/>
      <c r="C1" s="12"/>
      <c r="D1" s="12"/>
      <c r="E1" s="12"/>
      <c r="F1" s="12"/>
    </row>
    <row r="2" spans="1:6" s="13" customFormat="1" ht="18">
      <c r="A2" s="14" t="str">
        <f>+'Incomestatement-Y'!A2</f>
        <v xml:space="preserve">Q1 2026 </v>
      </c>
      <c r="B2" s="12"/>
      <c r="C2" s="12"/>
      <c r="D2" s="12"/>
      <c r="E2" s="12"/>
      <c r="F2" s="12"/>
    </row>
    <row r="3" spans="1:6" s="13" customFormat="1">
      <c r="A3" s="15"/>
      <c r="B3" s="16"/>
      <c r="C3" s="16"/>
      <c r="D3" s="16"/>
      <c r="E3" s="16"/>
      <c r="F3" s="16"/>
    </row>
    <row r="4" spans="1:6" ht="36">
      <c r="A4" s="47" t="s">
        <v>36</v>
      </c>
    </row>
    <row r="5" spans="1:6" ht="15">
      <c r="A5" s="20"/>
    </row>
    <row r="6" spans="1:6" ht="15">
      <c r="A6" s="22" t="s">
        <v>8</v>
      </c>
      <c r="B6" s="48">
        <v>2022</v>
      </c>
      <c r="C6" s="48">
        <v>2023</v>
      </c>
      <c r="D6" s="48">
        <v>2024</v>
      </c>
      <c r="E6" s="48">
        <v>2025</v>
      </c>
      <c r="F6" s="48">
        <v>2026</v>
      </c>
    </row>
    <row r="7" spans="1:6" s="27" customFormat="1" ht="15">
      <c r="A7" s="49" t="s">
        <v>37</v>
      </c>
    </row>
    <row r="8" spans="1:6" s="27" customFormat="1" ht="15">
      <c r="A8" s="50" t="s">
        <v>38</v>
      </c>
      <c r="B8" s="19"/>
      <c r="C8" s="19"/>
      <c r="D8" s="19"/>
      <c r="E8" s="19"/>
      <c r="F8" s="19"/>
    </row>
    <row r="9" spans="1:6">
      <c r="A9" s="51" t="s">
        <v>39</v>
      </c>
      <c r="B9" s="21">
        <v>344856.02929200319</v>
      </c>
      <c r="C9" s="21">
        <v>319491.21963900002</v>
      </c>
      <c r="D9" s="21">
        <v>333727.94999300002</v>
      </c>
      <c r="E9" s="21">
        <v>323311.79371699999</v>
      </c>
      <c r="F9" s="21">
        <v>327818.73537000001</v>
      </c>
    </row>
    <row r="10" spans="1:6">
      <c r="A10" s="50" t="s">
        <v>40</v>
      </c>
      <c r="B10" s="21">
        <v>19693.195319999999</v>
      </c>
      <c r="C10" s="21">
        <v>18673.643412000001</v>
      </c>
      <c r="D10" s="21">
        <v>19001.569783999999</v>
      </c>
      <c r="E10" s="21">
        <v>14803.121734</v>
      </c>
      <c r="F10" s="21">
        <v>13757.820134</v>
      </c>
    </row>
    <row r="11" spans="1:6">
      <c r="A11" s="50" t="s">
        <v>41</v>
      </c>
      <c r="B11" s="21">
        <v>313.51082600000001</v>
      </c>
      <c r="C11" s="21">
        <v>331.85717199999999</v>
      </c>
      <c r="D11" s="21">
        <v>293.31095399999998</v>
      </c>
      <c r="E11" s="21">
        <v>292.77205900000001</v>
      </c>
      <c r="F11" s="21">
        <v>282.66585199999997</v>
      </c>
    </row>
    <row r="12" spans="1:6">
      <c r="A12" s="50" t="s">
        <v>42</v>
      </c>
      <c r="B12" s="21">
        <v>9697.7501790000006</v>
      </c>
      <c r="C12" s="21">
        <v>8636.0947469999992</v>
      </c>
      <c r="D12" s="21">
        <v>8846.6028439999991</v>
      </c>
      <c r="E12" s="21">
        <v>8359.7048770000001</v>
      </c>
      <c r="F12" s="21">
        <v>8530.1387340000001</v>
      </c>
    </row>
    <row r="13" spans="1:6">
      <c r="A13" s="50" t="s">
        <v>44</v>
      </c>
      <c r="B13" s="21">
        <v>836.47034521400758</v>
      </c>
      <c r="C13" s="21">
        <v>34.499419000000003</v>
      </c>
      <c r="D13" s="21">
        <v>57.277481000000002</v>
      </c>
      <c r="E13" s="21">
        <v>21.659817</v>
      </c>
      <c r="F13" s="21">
        <v>219.40907799999999</v>
      </c>
    </row>
    <row r="14" spans="1:6">
      <c r="A14" s="50" t="s">
        <v>45</v>
      </c>
      <c r="B14" s="21">
        <v>982</v>
      </c>
      <c r="C14" s="21">
        <v>799.608835</v>
      </c>
      <c r="D14" s="21">
        <v>818.621352</v>
      </c>
      <c r="E14" s="21">
        <v>338.541202</v>
      </c>
      <c r="F14" s="21">
        <v>360.73922199999998</v>
      </c>
    </row>
    <row r="15" spans="1:6">
      <c r="A15" s="50" t="s">
        <v>46</v>
      </c>
      <c r="B15" s="52">
        <v>3702.8298460000001</v>
      </c>
      <c r="C15" s="52">
        <v>3444.3002649999999</v>
      </c>
      <c r="D15" s="52">
        <v>952.06861200000014</v>
      </c>
      <c r="E15" s="52">
        <v>533.92962699999998</v>
      </c>
      <c r="F15" s="52">
        <v>542.39662199999998</v>
      </c>
    </row>
    <row r="16" spans="1:6" ht="15">
      <c r="A16" s="53" t="s">
        <v>47</v>
      </c>
      <c r="B16" s="41">
        <v>380081.78580821725</v>
      </c>
      <c r="C16" s="41">
        <v>351411.22348900005</v>
      </c>
      <c r="D16" s="41">
        <v>363697.40101999993</v>
      </c>
      <c r="E16" s="41">
        <v>347661.52303299995</v>
      </c>
      <c r="F16" s="41">
        <f>SUM(F9:F15)</f>
        <v>351511.90501199994</v>
      </c>
    </row>
    <row r="17" spans="1:6">
      <c r="A17" s="19"/>
      <c r="B17" s="21"/>
      <c r="C17" s="21"/>
      <c r="D17" s="21"/>
      <c r="E17" s="21"/>
      <c r="F17" s="21"/>
    </row>
    <row r="18" spans="1:6">
      <c r="A18" s="50" t="s">
        <v>48</v>
      </c>
      <c r="B18" s="21"/>
      <c r="C18" s="21"/>
      <c r="D18" s="21"/>
      <c r="E18" s="21"/>
      <c r="F18" s="21"/>
    </row>
    <row r="19" spans="1:6" ht="15">
      <c r="A19" s="54" t="s">
        <v>49</v>
      </c>
      <c r="B19" s="21">
        <v>572.85728999683431</v>
      </c>
      <c r="C19" s="21">
        <v>538.20191899999998</v>
      </c>
      <c r="D19" s="21">
        <v>895.63703699999996</v>
      </c>
      <c r="E19" s="21">
        <v>820.37687500000004</v>
      </c>
      <c r="F19" s="21">
        <v>781.88032999999996</v>
      </c>
    </row>
    <row r="20" spans="1:6" ht="15">
      <c r="A20" s="54" t="s">
        <v>50</v>
      </c>
      <c r="B20" s="21">
        <v>359.26975299999998</v>
      </c>
      <c r="C20" s="21">
        <v>226.82614799999999</v>
      </c>
      <c r="D20" s="21">
        <v>238.14154300000001</v>
      </c>
      <c r="E20" s="21">
        <v>282.199949</v>
      </c>
      <c r="F20" s="21">
        <v>239.79432</v>
      </c>
    </row>
    <row r="21" spans="1:6" s="27" customFormat="1" ht="15">
      <c r="A21" s="54" t="s">
        <v>51</v>
      </c>
      <c r="B21" s="21">
        <v>4867.4171239999996</v>
      </c>
      <c r="C21" s="21">
        <v>863.48481600000002</v>
      </c>
      <c r="D21" s="21">
        <v>1597.576517</v>
      </c>
      <c r="E21" s="21">
        <v>1045.8512020000001</v>
      </c>
      <c r="F21" s="21">
        <v>1101.3715319999999</v>
      </c>
    </row>
    <row r="22" spans="1:6" s="27" customFormat="1" ht="15">
      <c r="A22" s="54" t="s">
        <v>52</v>
      </c>
      <c r="B22" s="21">
        <v>644.787051016747</v>
      </c>
      <c r="C22" s="21">
        <v>463.57028700000001</v>
      </c>
      <c r="D22" s="21">
        <v>8.1604310000000009</v>
      </c>
      <c r="E22" s="21">
        <v>1.4893069999999999</v>
      </c>
      <c r="F22" s="21">
        <v>74.963477999999995</v>
      </c>
    </row>
    <row r="23" spans="1:6" ht="15">
      <c r="A23" s="54" t="s">
        <v>53</v>
      </c>
      <c r="B23" s="21">
        <v>1415.6541259999999</v>
      </c>
      <c r="C23" s="21">
        <v>1145.539072</v>
      </c>
      <c r="D23" s="21">
        <v>859.27294300000005</v>
      </c>
      <c r="E23" s="21">
        <v>706.56764799999996</v>
      </c>
      <c r="F23" s="21">
        <v>935.15006000000005</v>
      </c>
    </row>
    <row r="24" spans="1:6" ht="15">
      <c r="A24" s="54" t="s">
        <v>54</v>
      </c>
      <c r="B24" s="21">
        <v>9385.075777</v>
      </c>
      <c r="C24" s="21">
        <v>11275.648788</v>
      </c>
      <c r="D24" s="21">
        <v>3647.1121750000002</v>
      </c>
      <c r="E24" s="21">
        <v>2679.1482900000001</v>
      </c>
      <c r="F24" s="21">
        <v>2741.4710319999999</v>
      </c>
    </row>
    <row r="25" spans="1:6" ht="15">
      <c r="A25" s="55" t="s">
        <v>55</v>
      </c>
      <c r="B25" s="21"/>
      <c r="C25" s="21">
        <v>294.03836699999999</v>
      </c>
      <c r="D25" s="21">
        <v>2162.7340479999998</v>
      </c>
      <c r="E25" s="21">
        <v>1521.8199520000001</v>
      </c>
      <c r="F25" s="21">
        <v>2126.8974790000002</v>
      </c>
    </row>
    <row r="26" spans="1:6" ht="15">
      <c r="A26" s="56" t="s">
        <v>56</v>
      </c>
      <c r="B26" s="57">
        <v>17245.061121013583</v>
      </c>
      <c r="C26" s="57">
        <v>14807.309396999999</v>
      </c>
      <c r="D26" s="57">
        <v>9408.6346940000003</v>
      </c>
      <c r="E26" s="57">
        <v>7057.4532229999995</v>
      </c>
      <c r="F26" s="57">
        <f>SUM(F19:F25)</f>
        <v>8001.5282310000002</v>
      </c>
    </row>
    <row r="27" spans="1:6" ht="15">
      <c r="A27" s="27"/>
      <c r="B27" s="41"/>
      <c r="C27" s="41"/>
      <c r="D27" s="41"/>
      <c r="E27" s="41"/>
      <c r="F27" s="41"/>
    </row>
    <row r="28" spans="1:6">
      <c r="A28" s="50"/>
      <c r="B28" s="21"/>
      <c r="C28" s="21"/>
      <c r="D28" s="21"/>
      <c r="E28" s="21"/>
      <c r="F28" s="21"/>
    </row>
    <row r="29" spans="1:6" ht="15.75" thickBot="1">
      <c r="A29" s="58" t="s">
        <v>57</v>
      </c>
      <c r="B29" s="59">
        <v>397326.84692923084</v>
      </c>
      <c r="C29" s="59">
        <v>366218.53288600006</v>
      </c>
      <c r="D29" s="59">
        <v>373106.03571399994</v>
      </c>
      <c r="E29" s="59">
        <v>354718.97625599994</v>
      </c>
      <c r="F29" s="59">
        <f>SUM(F26,F16)</f>
        <v>359513.43324299995</v>
      </c>
    </row>
    <row r="30" spans="1:6">
      <c r="A30" s="19"/>
      <c r="B30" s="21"/>
      <c r="C30" s="21"/>
      <c r="D30" s="21"/>
      <c r="E30" s="21"/>
      <c r="F30" s="21"/>
    </row>
    <row r="31" spans="1:6" s="27" customFormat="1" ht="15">
      <c r="A31" s="53" t="s">
        <v>58</v>
      </c>
      <c r="B31" s="41"/>
      <c r="C31" s="41"/>
      <c r="D31" s="41"/>
      <c r="E31" s="41"/>
      <c r="F31" s="41"/>
    </row>
    <row r="32" spans="1:6" s="27" customFormat="1" ht="15">
      <c r="A32" s="50"/>
      <c r="B32" s="21"/>
      <c r="C32" s="21"/>
      <c r="D32" s="21"/>
      <c r="E32" s="21"/>
      <c r="F32" s="21"/>
    </row>
    <row r="33" spans="1:6" s="27" customFormat="1" ht="15">
      <c r="A33" s="27" t="s">
        <v>59</v>
      </c>
      <c r="B33" s="41">
        <v>180854.43607453548</v>
      </c>
      <c r="C33" s="41">
        <v>148730.60174000301</v>
      </c>
      <c r="D33" s="41">
        <v>159484.6794116415</v>
      </c>
      <c r="E33" s="41">
        <v>162089.55028709729</v>
      </c>
      <c r="F33" s="41">
        <v>167240.07715209725</v>
      </c>
    </row>
    <row r="34" spans="1:6" ht="15">
      <c r="A34" s="53"/>
      <c r="B34" s="60"/>
      <c r="C34" s="60"/>
      <c r="D34" s="60"/>
      <c r="E34" s="60"/>
      <c r="F34" s="60"/>
    </row>
    <row r="35" spans="1:6" s="27" customFormat="1" ht="15">
      <c r="A35" s="27" t="s">
        <v>60</v>
      </c>
      <c r="B35" s="41"/>
      <c r="C35" s="41"/>
      <c r="D35" s="41"/>
      <c r="E35" s="41"/>
      <c r="F35" s="41"/>
    </row>
    <row r="36" spans="1:6">
      <c r="A36" s="50" t="s">
        <v>61</v>
      </c>
      <c r="B36" s="21"/>
      <c r="C36" s="21"/>
      <c r="D36" s="21"/>
      <c r="E36" s="21"/>
      <c r="F36" s="21"/>
    </row>
    <row r="37" spans="1:6" ht="15">
      <c r="A37" s="54" t="s">
        <v>62</v>
      </c>
      <c r="B37" s="21">
        <v>171119.19529348452</v>
      </c>
      <c r="C37" s="21">
        <v>171649.55976199999</v>
      </c>
      <c r="D37" s="21">
        <v>172912.38444200001</v>
      </c>
      <c r="E37" s="21">
        <v>155752.201749</v>
      </c>
      <c r="F37" s="21">
        <v>150901.760148</v>
      </c>
    </row>
    <row r="38" spans="1:6">
      <c r="A38" s="51" t="s">
        <v>63</v>
      </c>
      <c r="B38" s="21">
        <v>1331.4445940000001</v>
      </c>
      <c r="C38" s="21">
        <v>1090.881547</v>
      </c>
      <c r="D38" s="21">
        <v>1296.838375</v>
      </c>
      <c r="E38" s="21">
        <v>1281.2176609999999</v>
      </c>
      <c r="F38" s="21">
        <v>1322.0146689999999</v>
      </c>
    </row>
    <row r="39" spans="1:6" ht="15">
      <c r="A39" s="54" t="s">
        <v>64</v>
      </c>
      <c r="B39" s="21">
        <v>51.280557603054525</v>
      </c>
      <c r="C39" s="21">
        <v>480.69366400000001</v>
      </c>
      <c r="D39" s="21">
        <v>632.40160000000003</v>
      </c>
      <c r="E39" s="21">
        <v>381.90129300000001</v>
      </c>
      <c r="F39" s="21">
        <v>267.16778900000003</v>
      </c>
    </row>
    <row r="40" spans="1:6" ht="15">
      <c r="A40" s="54" t="s">
        <v>65</v>
      </c>
      <c r="B40" s="21">
        <v>22940.835202999999</v>
      </c>
      <c r="C40" s="21">
        <v>18491.636712</v>
      </c>
      <c r="D40" s="21">
        <v>20668.059033000001</v>
      </c>
      <c r="E40" s="21">
        <v>21080.122185</v>
      </c>
      <c r="F40" s="21">
        <v>21971.352539</v>
      </c>
    </row>
    <row r="41" spans="1:6" s="27" customFormat="1" ht="15">
      <c r="A41" s="61" t="s">
        <v>66</v>
      </c>
      <c r="B41" s="43">
        <v>2699.5381050000001</v>
      </c>
      <c r="C41" s="43">
        <v>1613.5658450000001</v>
      </c>
      <c r="D41" s="43">
        <v>1874.6300759999999</v>
      </c>
      <c r="E41" s="43">
        <v>1586.7661330000001</v>
      </c>
      <c r="F41" s="43">
        <v>1675.68956</v>
      </c>
    </row>
    <row r="42" spans="1:6" s="27" customFormat="1" ht="15">
      <c r="A42" s="53" t="s">
        <v>67</v>
      </c>
      <c r="B42" s="41">
        <v>198142.29375308758</v>
      </c>
      <c r="C42" s="41">
        <v>193326.33752999999</v>
      </c>
      <c r="D42" s="41">
        <v>197384.31352600001</v>
      </c>
      <c r="E42" s="41">
        <v>180082.20902099999</v>
      </c>
      <c r="F42" s="41">
        <f>SUM(F37:F41)</f>
        <v>176137.98470499998</v>
      </c>
    </row>
    <row r="43" spans="1:6" s="62" customFormat="1">
      <c r="A43" s="19"/>
      <c r="B43" s="21"/>
      <c r="C43" s="21"/>
      <c r="D43" s="21"/>
      <c r="E43" s="21"/>
      <c r="F43" s="21"/>
    </row>
    <row r="44" spans="1:6">
      <c r="A44" s="50" t="s">
        <v>68</v>
      </c>
      <c r="B44" s="21"/>
      <c r="C44" s="21"/>
      <c r="D44" s="21"/>
      <c r="E44" s="21"/>
      <c r="F44" s="21"/>
    </row>
    <row r="45" spans="1:6" ht="15">
      <c r="A45" s="54" t="s">
        <v>69</v>
      </c>
      <c r="B45" s="21">
        <v>11571.814982515476</v>
      </c>
      <c r="C45" s="21">
        <v>19600.840667999997</v>
      </c>
      <c r="D45" s="21">
        <v>11379.467825</v>
      </c>
      <c r="E45" s="21">
        <v>8714.6411669999998</v>
      </c>
      <c r="F45" s="21">
        <v>12045.109498</v>
      </c>
    </row>
    <row r="46" spans="1:6">
      <c r="A46" s="51" t="s">
        <v>70</v>
      </c>
      <c r="B46" s="21">
        <v>84.276319999999998</v>
      </c>
      <c r="C46" s="21">
        <v>84.522323</v>
      </c>
      <c r="D46" s="21">
        <v>59.144727000000003</v>
      </c>
      <c r="E46" s="21">
        <v>42.142462000000002</v>
      </c>
      <c r="F46" s="21">
        <v>41.263064</v>
      </c>
    </row>
    <row r="47" spans="1:6" s="62" customFormat="1" ht="15">
      <c r="A47" s="54" t="s">
        <v>71</v>
      </c>
      <c r="B47" s="21">
        <v>832.51556900000003</v>
      </c>
      <c r="C47" s="21">
        <v>737.97177199999999</v>
      </c>
      <c r="D47" s="21">
        <v>662.41513999999995</v>
      </c>
      <c r="E47" s="21">
        <v>684.50300600000003</v>
      </c>
      <c r="F47" s="21">
        <v>637.08767799999998</v>
      </c>
    </row>
    <row r="48" spans="1:6" s="62" customFormat="1" ht="15">
      <c r="A48" s="54" t="s">
        <v>72</v>
      </c>
      <c r="B48" s="63">
        <v>3007.6505189999998</v>
      </c>
      <c r="C48" s="63">
        <v>1017.049714</v>
      </c>
      <c r="D48" s="63">
        <v>1803.338894</v>
      </c>
      <c r="E48" s="63">
        <v>1162.5356320000001</v>
      </c>
      <c r="F48" s="63">
        <v>1411.3817760000002</v>
      </c>
    </row>
    <row r="49" spans="1:6" ht="15">
      <c r="A49" s="54" t="s">
        <v>73</v>
      </c>
      <c r="B49" s="21">
        <v>75.456279627699999</v>
      </c>
      <c r="C49" s="21">
        <v>0</v>
      </c>
      <c r="D49" s="21">
        <v>28.319915000000002</v>
      </c>
      <c r="E49" s="21">
        <v>42.481437999999997</v>
      </c>
      <c r="F49" s="21">
        <v>15.370132</v>
      </c>
    </row>
    <row r="50" spans="1:6" ht="15">
      <c r="A50" s="64" t="s">
        <v>74</v>
      </c>
      <c r="B50" s="43">
        <v>2758.4031479999999</v>
      </c>
      <c r="C50" s="43">
        <v>2721.2094590000002</v>
      </c>
      <c r="D50" s="43">
        <v>2304.3555759999999</v>
      </c>
      <c r="E50" s="43">
        <v>1900.9125799999999</v>
      </c>
      <c r="F50" s="43">
        <v>1985.164968</v>
      </c>
    </row>
    <row r="51" spans="1:6" ht="15">
      <c r="A51" s="27" t="s">
        <v>75</v>
      </c>
      <c r="B51" s="41">
        <v>18330.116818143175</v>
      </c>
      <c r="C51" s="41">
        <v>24161.593936000001</v>
      </c>
      <c r="D51" s="41">
        <v>16237.042077</v>
      </c>
      <c r="E51" s="41">
        <v>12547.216285</v>
      </c>
      <c r="F51" s="41">
        <f>SUM(F45:F50)</f>
        <v>16135.377116</v>
      </c>
    </row>
    <row r="52" spans="1:6" ht="15">
      <c r="A52" s="27"/>
      <c r="B52" s="41"/>
      <c r="C52" s="41"/>
      <c r="D52" s="41"/>
      <c r="E52" s="41"/>
      <c r="F52" s="41"/>
    </row>
    <row r="53" spans="1:6" s="27" customFormat="1" ht="15">
      <c r="A53" s="19"/>
      <c r="B53" s="21"/>
      <c r="C53" s="21"/>
      <c r="D53" s="21"/>
      <c r="E53" s="21"/>
      <c r="F53" s="21"/>
    </row>
    <row r="54" spans="1:6" s="27" customFormat="1" ht="15.75" thickBot="1">
      <c r="A54" s="65" t="s">
        <v>76</v>
      </c>
      <c r="B54" s="66">
        <v>397326.84664576623</v>
      </c>
      <c r="C54" s="66">
        <v>366218.53320600302</v>
      </c>
      <c r="D54" s="66">
        <v>373106.03501464147</v>
      </c>
      <c r="E54" s="66">
        <v>354718.97559309728</v>
      </c>
      <c r="F54" s="66">
        <f>SUM(F51,F42,F33)</f>
        <v>359513.43897309725</v>
      </c>
    </row>
    <row r="55" spans="1:6" s="27" customFormat="1" ht="15">
      <c r="A55" s="49"/>
    </row>
    <row r="56" spans="1:6" s="27" customFormat="1" ht="15">
      <c r="A56" s="49"/>
      <c r="B56" s="67"/>
      <c r="C56" s="67"/>
      <c r="D56" s="67"/>
      <c r="E56" s="67"/>
      <c r="F56" s="67"/>
    </row>
    <row r="57" spans="1:6">
      <c r="B57" s="21"/>
      <c r="C57" s="21"/>
      <c r="D57" s="21"/>
      <c r="E57" s="21"/>
      <c r="F57" s="21"/>
    </row>
    <row r="58" spans="1:6">
      <c r="B58" s="68"/>
      <c r="C58" s="68"/>
      <c r="D58" s="68"/>
      <c r="E58" s="68"/>
      <c r="F58" s="68"/>
    </row>
    <row r="59" spans="1:6">
      <c r="B59" s="21"/>
      <c r="C59" s="21"/>
      <c r="D59" s="21"/>
      <c r="E59" s="21"/>
      <c r="F59" s="21"/>
    </row>
    <row r="60" spans="1:6">
      <c r="B60" s="21"/>
      <c r="C60" s="21"/>
      <c r="D60" s="21"/>
      <c r="E60" s="21"/>
      <c r="F60" s="21"/>
    </row>
    <row r="61" spans="1:6">
      <c r="B61" s="21"/>
      <c r="C61" s="21"/>
      <c r="D61" s="21"/>
      <c r="E61" s="21"/>
      <c r="F61" s="21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B5E2-0C3C-4C06-9BFE-956261A7CE95}">
  <dimension ref="A1:H64"/>
  <sheetViews>
    <sheetView showGridLines="0" zoomScaleNormal="100" workbookViewId="0">
      <pane xSplit="1" ySplit="7" topLeftCell="B8" activePane="bottomRight" state="frozen"/>
      <selection activeCell="B1" sqref="B1"/>
      <selection pane="topRight" activeCell="B1" sqref="B1"/>
      <selection pane="bottomLeft" activeCell="B1" sqref="B1"/>
      <selection pane="bottomRight" activeCell="F7" sqref="F7"/>
    </sheetView>
  </sheetViews>
  <sheetFormatPr defaultColWidth="9.5703125" defaultRowHeight="14.25"/>
  <cols>
    <col min="1" max="1" width="72" style="25" customWidth="1"/>
    <col min="2" max="6" width="12.5703125" style="51" customWidth="1"/>
    <col min="7" max="7" width="9.5703125" style="51"/>
    <col min="8" max="8" width="13.42578125" style="51" customWidth="1"/>
    <col min="9" max="16384" width="9.5703125" style="51"/>
  </cols>
  <sheetData>
    <row r="1" spans="1:7" s="13" customFormat="1" ht="18">
      <c r="A1" s="69" t="s">
        <v>0</v>
      </c>
      <c r="B1" s="70"/>
      <c r="C1" s="70"/>
      <c r="D1" s="70"/>
      <c r="E1" s="70"/>
      <c r="F1" s="70"/>
    </row>
    <row r="2" spans="1:7" s="13" customFormat="1" ht="18">
      <c r="A2" s="71" t="str">
        <f>+'Incomestatement-Y'!A2</f>
        <v xml:space="preserve">Q1 2026 </v>
      </c>
      <c r="B2" s="70"/>
      <c r="C2" s="70"/>
      <c r="D2" s="70"/>
      <c r="E2" s="70"/>
      <c r="F2" s="70"/>
    </row>
    <row r="3" spans="1:7" s="13" customFormat="1">
      <c r="A3" s="15"/>
      <c r="B3" s="16"/>
      <c r="C3" s="16"/>
      <c r="D3" s="16"/>
      <c r="E3" s="16"/>
      <c r="F3" s="16"/>
    </row>
    <row r="4" spans="1:7" ht="18">
      <c r="A4" s="47" t="s">
        <v>77</v>
      </c>
    </row>
    <row r="5" spans="1:7" ht="15">
      <c r="A5" s="72"/>
    </row>
    <row r="6" spans="1:7" ht="15">
      <c r="A6" s="73" t="s">
        <v>8</v>
      </c>
      <c r="B6" s="23">
        <v>2022</v>
      </c>
      <c r="C6" s="23">
        <v>2023</v>
      </c>
      <c r="D6" s="23">
        <v>2024</v>
      </c>
      <c r="E6" s="23">
        <v>2025</v>
      </c>
      <c r="F6" s="23" t="s">
        <v>9</v>
      </c>
    </row>
    <row r="7" spans="1:7" s="40" customFormat="1" ht="15">
      <c r="A7" s="74" t="s">
        <v>78</v>
      </c>
      <c r="B7" s="74"/>
      <c r="C7" s="74"/>
      <c r="D7" s="74"/>
      <c r="E7" s="74"/>
      <c r="F7" s="74"/>
    </row>
    <row r="8" spans="1:7">
      <c r="A8" s="51" t="s">
        <v>31</v>
      </c>
      <c r="B8" s="63">
        <v>-6362.2799999999988</v>
      </c>
      <c r="C8" s="63">
        <v>-28622.854307999994</v>
      </c>
      <c r="D8" s="63">
        <v>10989.987249</v>
      </c>
      <c r="E8" s="63">
        <v>15672.590548999999</v>
      </c>
      <c r="F8" s="63">
        <v>3276.095793</v>
      </c>
      <c r="G8" s="63"/>
    </row>
    <row r="9" spans="1:7">
      <c r="A9" s="51"/>
      <c r="B9" s="63"/>
      <c r="C9" s="63"/>
      <c r="D9" s="63"/>
      <c r="E9" s="63"/>
      <c r="F9" s="63"/>
    </row>
    <row r="10" spans="1:7">
      <c r="A10" s="51" t="s">
        <v>79</v>
      </c>
      <c r="B10" s="63"/>
      <c r="C10" s="63"/>
      <c r="D10" s="63"/>
      <c r="E10" s="63"/>
      <c r="F10" s="63"/>
    </row>
    <row r="11" spans="1:7">
      <c r="A11" s="75" t="s">
        <v>80</v>
      </c>
      <c r="B11" s="63">
        <v>5121.0962293375214</v>
      </c>
      <c r="C11" s="63">
        <v>31129.792000000001</v>
      </c>
      <c r="D11" s="63">
        <v>-8638.6846910000022</v>
      </c>
      <c r="E11" s="63">
        <v>-9256.0376059999999</v>
      </c>
      <c r="F11" s="63">
        <v>-2642.5256330000002</v>
      </c>
      <c r="G11" s="63"/>
    </row>
    <row r="12" spans="1:7">
      <c r="A12" s="75" t="s">
        <v>22</v>
      </c>
      <c r="B12" s="63">
        <v>-401.75886835452161</v>
      </c>
      <c r="C12" s="63">
        <v>-25.446544000000003</v>
      </c>
      <c r="D12" s="63">
        <v>707.10162400000002</v>
      </c>
      <c r="E12" s="63">
        <v>32.254399999999997</v>
      </c>
      <c r="F12" s="63">
        <v>27.326798</v>
      </c>
      <c r="G12" s="63"/>
    </row>
    <row r="13" spans="1:7">
      <c r="A13" s="75" t="s">
        <v>29</v>
      </c>
      <c r="B13" s="63">
        <v>-1115.2840000000001</v>
      </c>
      <c r="C13" s="63">
        <v>1172.95</v>
      </c>
      <c r="D13" s="63">
        <v>614.59620199999995</v>
      </c>
      <c r="E13" s="63">
        <v>-69.660832999999997</v>
      </c>
      <c r="F13" s="63">
        <v>-410.47431</v>
      </c>
      <c r="G13" s="63"/>
    </row>
    <row r="14" spans="1:7">
      <c r="A14" s="75" t="s">
        <v>26</v>
      </c>
      <c r="B14" s="63">
        <v>-315.35821199999998</v>
      </c>
      <c r="C14" s="63">
        <v>-323.81201999999996</v>
      </c>
      <c r="D14" s="63">
        <v>-207.11038099999999</v>
      </c>
      <c r="E14" s="63">
        <v>-107.502092</v>
      </c>
      <c r="F14" s="63">
        <v>-17.93</v>
      </c>
      <c r="G14" s="63"/>
    </row>
    <row r="15" spans="1:7">
      <c r="A15" s="75" t="s">
        <v>27</v>
      </c>
      <c r="B15" s="63">
        <v>2274.9829070000001</v>
      </c>
      <c r="C15" s="63">
        <v>4938.9500919999991</v>
      </c>
      <c r="D15" s="63">
        <v>6023.0000000000009</v>
      </c>
      <c r="E15" s="63">
        <v>5811.0966930000004</v>
      </c>
      <c r="F15" s="63">
        <v>1351.7270000000001</v>
      </c>
      <c r="G15" s="63"/>
    </row>
    <row r="16" spans="1:7">
      <c r="A16" s="75" t="s">
        <v>24</v>
      </c>
      <c r="B16" s="63">
        <v>-409.66483105287</v>
      </c>
      <c r="C16" s="63">
        <v>843.57192999999995</v>
      </c>
      <c r="D16" s="63">
        <v>58.462175000000002</v>
      </c>
      <c r="E16" s="63">
        <v>-35.714269999999999</v>
      </c>
      <c r="F16" s="63">
        <v>-78.746898999999999</v>
      </c>
      <c r="G16" s="63"/>
    </row>
    <row r="17" spans="1:8">
      <c r="A17" s="75" t="s">
        <v>19</v>
      </c>
      <c r="B17" s="63">
        <v>0</v>
      </c>
      <c r="C17" s="63">
        <v>-235</v>
      </c>
      <c r="D17" s="63">
        <v>-1682.0993560000002</v>
      </c>
      <c r="E17" s="63">
        <v>-2217.818777</v>
      </c>
      <c r="F17" s="63">
        <v>-550.567678</v>
      </c>
      <c r="G17" s="63"/>
    </row>
    <row r="18" spans="1:8" s="40" customFormat="1" ht="15">
      <c r="A18" s="75" t="s">
        <v>81</v>
      </c>
      <c r="B18" s="63">
        <v>9711.1221121147209</v>
      </c>
      <c r="C18" s="63">
        <v>-77.64945599999902</v>
      </c>
      <c r="D18" s="63">
        <v>1980.1339999999998</v>
      </c>
      <c r="E18" s="63">
        <v>466.07865212869956</v>
      </c>
      <c r="F18" s="63">
        <v>1578.8758189999999</v>
      </c>
      <c r="G18" s="76"/>
    </row>
    <row r="19" spans="1:8">
      <c r="A19" s="51"/>
      <c r="B19" s="63"/>
      <c r="C19" s="63"/>
      <c r="D19" s="63"/>
      <c r="E19" s="63"/>
      <c r="F19" s="63"/>
    </row>
    <row r="20" spans="1:8" ht="15">
      <c r="A20" s="74" t="s">
        <v>82</v>
      </c>
      <c r="B20" s="77"/>
      <c r="C20" s="77"/>
      <c r="D20" s="77"/>
      <c r="E20" s="77"/>
      <c r="F20" s="77"/>
    </row>
    <row r="21" spans="1:8" s="40" customFormat="1" ht="15">
      <c r="A21" s="51" t="s">
        <v>83</v>
      </c>
      <c r="B21" s="63">
        <v>-1902.539</v>
      </c>
      <c r="C21" s="63">
        <v>-292.90500000000009</v>
      </c>
      <c r="D21" s="63">
        <v>-494.46489300000007</v>
      </c>
      <c r="E21" s="63">
        <v>-19.139780999999971</v>
      </c>
      <c r="F21" s="63">
        <v>-329.42180200571801</v>
      </c>
    </row>
    <row r="22" spans="1:8">
      <c r="A22" s="51" t="s">
        <v>84</v>
      </c>
      <c r="B22" s="63">
        <v>863.50900000000024</v>
      </c>
      <c r="C22" s="63">
        <v>-1024.4907240000011</v>
      </c>
      <c r="D22" s="63">
        <v>422.88078300000006</v>
      </c>
      <c r="E22" s="63">
        <v>-670.92964200000006</v>
      </c>
      <c r="F22" s="63">
        <v>112.57835100000011</v>
      </c>
    </row>
    <row r="23" spans="1:8" ht="15">
      <c r="A23" s="40" t="s">
        <v>85</v>
      </c>
      <c r="B23" s="76">
        <v>7463.8253370448519</v>
      </c>
      <c r="C23" s="76">
        <v>7483.105970000006</v>
      </c>
      <c r="D23" s="76">
        <v>9773.8027119999988</v>
      </c>
      <c r="E23" s="76">
        <v>9605.2172931286987</v>
      </c>
      <c r="F23" s="76">
        <v>2316.9374389942818</v>
      </c>
    </row>
    <row r="24" spans="1:8" ht="15">
      <c r="A24" s="40"/>
      <c r="B24" s="76"/>
      <c r="C24" s="76"/>
      <c r="D24" s="76"/>
      <c r="E24" s="76"/>
      <c r="F24" s="76"/>
    </row>
    <row r="25" spans="1:8">
      <c r="A25" s="51" t="s">
        <v>86</v>
      </c>
      <c r="B25" s="63">
        <v>-1858.4</v>
      </c>
      <c r="C25" s="63">
        <v>-4879.8052759999991</v>
      </c>
      <c r="D25" s="63">
        <v>-6106</v>
      </c>
      <c r="E25" s="63">
        <v>-5808.0966930000004</v>
      </c>
      <c r="F25" s="63">
        <v>-1324.8270000000002</v>
      </c>
    </row>
    <row r="26" spans="1:8">
      <c r="A26" s="51" t="s">
        <v>87</v>
      </c>
      <c r="B26" s="63">
        <v>344.24599999999998</v>
      </c>
      <c r="C26" s="63">
        <v>323.88400000000001</v>
      </c>
      <c r="D26" s="63">
        <v>204.738</v>
      </c>
      <c r="E26" s="63">
        <v>72.706975999999997</v>
      </c>
      <c r="F26" s="63">
        <v>10.664999999999999</v>
      </c>
    </row>
    <row r="27" spans="1:8">
      <c r="A27" s="51" t="s">
        <v>88</v>
      </c>
      <c r="B27" s="63">
        <v>-843.27499999999998</v>
      </c>
      <c r="C27" s="63">
        <v>-999.69100000000003</v>
      </c>
      <c r="D27" s="63">
        <v>-551.59034899999995</v>
      </c>
      <c r="E27" s="63">
        <v>-1043.4375970000001</v>
      </c>
      <c r="F27" s="63">
        <v>-249.65953500000001</v>
      </c>
    </row>
    <row r="28" spans="1:8" ht="15">
      <c r="A28" s="40" t="s">
        <v>89</v>
      </c>
      <c r="B28" s="76">
        <v>5106.3963370448519</v>
      </c>
      <c r="C28" s="76">
        <v>1927.4936940000068</v>
      </c>
      <c r="D28" s="76">
        <v>3320.9503629999986</v>
      </c>
      <c r="E28" s="76">
        <v>2826.3899791286981</v>
      </c>
      <c r="F28" s="76">
        <v>753.11590399428155</v>
      </c>
    </row>
    <row r="29" spans="1:8">
      <c r="A29" s="51"/>
      <c r="B29" s="63"/>
      <c r="C29" s="63"/>
      <c r="D29" s="63"/>
      <c r="E29" s="63"/>
      <c r="F29" s="63"/>
    </row>
    <row r="30" spans="1:8" ht="15">
      <c r="A30" s="74" t="s">
        <v>90</v>
      </c>
      <c r="B30" s="77"/>
      <c r="C30" s="77"/>
      <c r="D30" s="77"/>
      <c r="E30" s="77"/>
      <c r="F30" s="77"/>
    </row>
    <row r="31" spans="1:8">
      <c r="A31" s="51" t="s">
        <v>91</v>
      </c>
      <c r="B31" s="63">
        <v>-2837.1260000000002</v>
      </c>
      <c r="C31" s="63">
        <v>0</v>
      </c>
      <c r="D31" s="63">
        <v>0</v>
      </c>
      <c r="E31" s="63">
        <v>0</v>
      </c>
      <c r="F31" s="63">
        <v>0</v>
      </c>
    </row>
    <row r="32" spans="1:8">
      <c r="A32" s="51" t="s">
        <v>92</v>
      </c>
      <c r="B32" s="63">
        <v>-11130.6</v>
      </c>
      <c r="C32" s="63">
        <v>-2131.8029999999999</v>
      </c>
      <c r="D32" s="63">
        <v>-538.31760299999996</v>
      </c>
      <c r="E32" s="63">
        <v>0</v>
      </c>
      <c r="F32" s="63">
        <v>0</v>
      </c>
      <c r="H32" s="63"/>
    </row>
    <row r="33" spans="1:6">
      <c r="A33" s="51" t="s">
        <v>93</v>
      </c>
      <c r="B33" s="63">
        <v>661.02300000000002</v>
      </c>
      <c r="C33" s="63">
        <v>2702.5790000000002</v>
      </c>
      <c r="D33" s="63">
        <v>8102.937895</v>
      </c>
      <c r="E33" s="63">
        <v>13996.103262821858</v>
      </c>
      <c r="F33" s="63">
        <v>1927.1459206770851</v>
      </c>
    </row>
    <row r="34" spans="1:6">
      <c r="A34" s="51" t="s">
        <v>94</v>
      </c>
      <c r="B34" s="63">
        <v>-9568.2919999999995</v>
      </c>
      <c r="C34" s="63">
        <v>-7963.5330000000013</v>
      </c>
      <c r="D34" s="63">
        <v>-5182.0665170000002</v>
      </c>
      <c r="E34" s="63">
        <v>-4327.4279811233155</v>
      </c>
      <c r="F34" s="63">
        <v>-894.66743767136757</v>
      </c>
    </row>
    <row r="35" spans="1:6" s="40" customFormat="1" ht="15">
      <c r="A35" s="51" t="s">
        <v>95</v>
      </c>
      <c r="B35" s="63">
        <v>-730.87000000000012</v>
      </c>
      <c r="C35" s="63">
        <v>320.42099999999999</v>
      </c>
      <c r="D35" s="63">
        <v>0</v>
      </c>
      <c r="E35" s="63">
        <v>0</v>
      </c>
      <c r="F35" s="63">
        <v>0</v>
      </c>
    </row>
    <row r="36" spans="1:6" s="40" customFormat="1" ht="15">
      <c r="A36" s="51" t="s">
        <v>96</v>
      </c>
      <c r="B36" s="63">
        <v>-167.85599999999999</v>
      </c>
      <c r="C36" s="63">
        <v>-62.558</v>
      </c>
      <c r="D36" s="63">
        <v>-21.962632999999997</v>
      </c>
      <c r="E36" s="63">
        <v>-20.601899</v>
      </c>
      <c r="F36" s="63">
        <v>-3.0530729999999999</v>
      </c>
    </row>
    <row r="37" spans="1:6" s="40" customFormat="1" ht="15">
      <c r="A37" s="51" t="s">
        <v>97</v>
      </c>
      <c r="B37" s="63">
        <v>0</v>
      </c>
      <c r="C37" s="63">
        <v>-61.677999999999997</v>
      </c>
      <c r="D37" s="63">
        <v>-55.745645000000003</v>
      </c>
      <c r="E37" s="63">
        <v>-87.971753000000007</v>
      </c>
      <c r="F37" s="63">
        <v>-14.828956</v>
      </c>
    </row>
    <row r="38" spans="1:6" s="40" customFormat="1" ht="15">
      <c r="A38" s="51" t="s">
        <v>42</v>
      </c>
      <c r="B38" s="63">
        <v>0</v>
      </c>
      <c r="C38" s="63">
        <v>710.65099999999995</v>
      </c>
      <c r="D38" s="63">
        <v>53.523300000000006</v>
      </c>
      <c r="E38" s="63">
        <v>141.66407799999999</v>
      </c>
      <c r="F38" s="63">
        <v>-4.4532179999999997</v>
      </c>
    </row>
    <row r="39" spans="1:6" s="40" customFormat="1" ht="15">
      <c r="A39" s="51" t="s">
        <v>98</v>
      </c>
      <c r="B39" s="63">
        <v>-4483.5060000000003</v>
      </c>
      <c r="C39" s="63">
        <v>-543.35799999999995</v>
      </c>
      <c r="D39" s="63">
        <v>128.00951199999997</v>
      </c>
      <c r="E39" s="63">
        <v>-16.846592000000001</v>
      </c>
      <c r="F39" s="63">
        <v>-3.1626080000000001</v>
      </c>
    </row>
    <row r="40" spans="1:6" s="40" customFormat="1" ht="15">
      <c r="A40" s="40" t="s">
        <v>99</v>
      </c>
      <c r="B40" s="76">
        <v>-28257.227000000003</v>
      </c>
      <c r="C40" s="76">
        <v>-7029.2790000000014</v>
      </c>
      <c r="D40" s="76">
        <v>2486.3783089999993</v>
      </c>
      <c r="E40" s="76">
        <v>9684.9191156985435</v>
      </c>
      <c r="F40" s="76">
        <v>1006.9806280057174</v>
      </c>
    </row>
    <row r="41" spans="1:6">
      <c r="A41" s="51"/>
      <c r="B41" s="63"/>
      <c r="C41" s="63"/>
      <c r="D41" s="63"/>
      <c r="E41" s="63"/>
      <c r="F41" s="63"/>
    </row>
    <row r="42" spans="1:6" s="40" customFormat="1" ht="15">
      <c r="A42" s="74" t="s">
        <v>100</v>
      </c>
      <c r="B42" s="77"/>
      <c r="C42" s="77"/>
      <c r="D42" s="77"/>
      <c r="E42" s="77"/>
      <c r="F42" s="77"/>
    </row>
    <row r="43" spans="1:6">
      <c r="A43" s="51" t="s">
        <v>101</v>
      </c>
      <c r="B43" s="63">
        <v>48656.290999999997</v>
      </c>
      <c r="C43" s="63">
        <v>35263.55328</v>
      </c>
      <c r="D43" s="63">
        <v>34718.347115999997</v>
      </c>
      <c r="E43" s="63">
        <v>36044.465395206404</v>
      </c>
      <c r="F43" s="63">
        <v>9037.5615481224813</v>
      </c>
    </row>
    <row r="44" spans="1:6">
      <c r="A44" s="51" t="s">
        <v>102</v>
      </c>
      <c r="B44" s="63">
        <v>-40270.417000000001</v>
      </c>
      <c r="C44" s="63">
        <v>-25584.369279999999</v>
      </c>
      <c r="D44" s="63">
        <v>-47220.631377999998</v>
      </c>
      <c r="E44" s="63">
        <v>-47536.964169206403</v>
      </c>
      <c r="F44" s="63">
        <v>-11953.499561122482</v>
      </c>
    </row>
    <row r="45" spans="1:6">
      <c r="A45" s="51" t="s">
        <v>103</v>
      </c>
      <c r="B45" s="63">
        <v>-3228.8080000000009</v>
      </c>
      <c r="C45" s="63">
        <v>-5850.8430000000008</v>
      </c>
      <c r="D45" s="63">
        <v>0</v>
      </c>
      <c r="E45" s="63">
        <v>0</v>
      </c>
      <c r="F45" s="63">
        <v>0</v>
      </c>
    </row>
    <row r="46" spans="1:6">
      <c r="A46" s="51" t="s">
        <v>104</v>
      </c>
      <c r="B46" s="63">
        <v>7694</v>
      </c>
      <c r="C46" s="63">
        <v>3937</v>
      </c>
      <c r="D46" s="63">
        <v>0</v>
      </c>
      <c r="E46" s="63">
        <v>0</v>
      </c>
      <c r="F46" s="63">
        <v>0</v>
      </c>
    </row>
    <row r="47" spans="1:6">
      <c r="A47" s="51" t="s">
        <v>105</v>
      </c>
      <c r="B47" s="63">
        <v>7635.2480250000026</v>
      </c>
      <c r="C47" s="63">
        <v>920.23799999999983</v>
      </c>
      <c r="D47" s="63">
        <v>0</v>
      </c>
      <c r="E47" s="63">
        <v>0</v>
      </c>
      <c r="F47" s="63">
        <v>0</v>
      </c>
    </row>
    <row r="48" spans="1:6">
      <c r="A48" s="51" t="s">
        <v>106</v>
      </c>
      <c r="B48" s="63">
        <v>0</v>
      </c>
      <c r="C48" s="63">
        <v>0</v>
      </c>
      <c r="D48" s="63">
        <v>5742.85</v>
      </c>
      <c r="E48" s="63">
        <v>0</v>
      </c>
      <c r="F48" s="63">
        <v>5360.5</v>
      </c>
    </row>
    <row r="49" spans="1:6">
      <c r="A49" s="51" t="s">
        <v>107</v>
      </c>
      <c r="B49" s="63">
        <v>-7100.3590000000004</v>
      </c>
      <c r="C49" s="63">
        <v>-58.497</v>
      </c>
      <c r="D49" s="63">
        <v>-5759.024907</v>
      </c>
      <c r="E49" s="63">
        <v>-984.85605999999996</v>
      </c>
      <c r="F49" s="63">
        <v>-3559.4480659999999</v>
      </c>
    </row>
    <row r="50" spans="1:6" s="78" customFormat="1">
      <c r="A50" s="51" t="s">
        <v>108</v>
      </c>
      <c r="B50" s="63">
        <v>-959.8420000000001</v>
      </c>
      <c r="C50" s="63">
        <v>-840.68399999999997</v>
      </c>
      <c r="D50" s="63">
        <v>-1002.565575</v>
      </c>
      <c r="E50" s="63">
        <v>-741.22273399999995</v>
      </c>
      <c r="F50" s="63">
        <v>-726.95320500000003</v>
      </c>
    </row>
    <row r="51" spans="1:6" s="78" customFormat="1" ht="15">
      <c r="A51" t="s">
        <v>109</v>
      </c>
      <c r="B51" s="63"/>
      <c r="C51" s="63"/>
      <c r="D51" s="63"/>
      <c r="E51" s="63">
        <v>-133.81190829150009</v>
      </c>
      <c r="F51" s="63">
        <v>0</v>
      </c>
    </row>
    <row r="52" spans="1:6" s="78" customFormat="1">
      <c r="A52" s="51" t="s">
        <v>110</v>
      </c>
      <c r="B52" s="63">
        <v>-27.045999999999992</v>
      </c>
      <c r="C52" s="63">
        <v>-960.78700000000003</v>
      </c>
      <c r="D52" s="63">
        <v>163.550059</v>
      </c>
      <c r="E52" s="63">
        <v>83.811985000000021</v>
      </c>
      <c r="F52" s="63">
        <v>15.054041999999995</v>
      </c>
    </row>
    <row r="53" spans="1:6" ht="15">
      <c r="A53" s="40" t="s">
        <v>111</v>
      </c>
      <c r="B53" s="76">
        <v>12399.067024999998</v>
      </c>
      <c r="C53" s="76">
        <v>6825.6109999999999</v>
      </c>
      <c r="D53" s="76">
        <v>-13357.474685000003</v>
      </c>
      <c r="E53" s="76">
        <v>-13268.5774912915</v>
      </c>
      <c r="F53" s="76">
        <v>-1826.7852420000008</v>
      </c>
    </row>
    <row r="54" spans="1:6" ht="15">
      <c r="A54" s="51"/>
      <c r="B54" s="76"/>
      <c r="C54" s="76"/>
      <c r="D54" s="76"/>
      <c r="E54" s="76"/>
      <c r="F54" s="76"/>
    </row>
    <row r="55" spans="1:6" ht="15">
      <c r="A55" s="79" t="s">
        <v>112</v>
      </c>
      <c r="B55" s="79">
        <v>-10751.763637955153</v>
      </c>
      <c r="C55" s="79">
        <v>1723.8256940000056</v>
      </c>
      <c r="D55" s="79">
        <v>-7550.1460130000069</v>
      </c>
      <c r="E55" s="79">
        <v>-757.2683964642606</v>
      </c>
      <c r="F55" s="79">
        <v>-66.688710000001834</v>
      </c>
    </row>
    <row r="56" spans="1:6" ht="15">
      <c r="A56" s="80" t="s">
        <v>113</v>
      </c>
      <c r="B56" s="81">
        <v>19508.290000000015</v>
      </c>
      <c r="C56" s="81">
        <v>9385.4710250000171</v>
      </c>
      <c r="D56" s="81">
        <v>11275.528471000005</v>
      </c>
      <c r="E56" s="81">
        <v>3647.1121750000002</v>
      </c>
      <c r="F56" s="81">
        <v>2679.148290535737</v>
      </c>
    </row>
    <row r="57" spans="1:6" ht="15">
      <c r="A57" s="79" t="s">
        <v>114</v>
      </c>
      <c r="B57" s="82">
        <v>628.23099999999999</v>
      </c>
      <c r="C57" s="82">
        <v>168.17700000000002</v>
      </c>
      <c r="D57" s="82">
        <v>-78.205939999999998</v>
      </c>
      <c r="E57" s="82">
        <v>-210.69548800000001</v>
      </c>
      <c r="F57" s="82">
        <v>129.01145199999999</v>
      </c>
    </row>
    <row r="58" spans="1:6" ht="15">
      <c r="A58" s="83" t="s">
        <v>115</v>
      </c>
      <c r="B58" s="84">
        <v>9385.4710250000171</v>
      </c>
      <c r="C58" s="84">
        <v>11275.648788</v>
      </c>
      <c r="D58" s="84">
        <v>3647.1765179999984</v>
      </c>
      <c r="E58" s="84">
        <v>2679.1482905357398</v>
      </c>
      <c r="F58" s="84">
        <v>2741.4710325357355</v>
      </c>
    </row>
    <row r="59" spans="1:6">
      <c r="B59" s="63"/>
      <c r="C59" s="63"/>
      <c r="D59" s="63"/>
      <c r="E59" s="63"/>
      <c r="F59" s="63"/>
    </row>
    <row r="60" spans="1:6">
      <c r="B60" s="85"/>
      <c r="C60" s="85"/>
      <c r="D60" s="85"/>
      <c r="E60" s="85"/>
      <c r="F60" s="85"/>
    </row>
    <row r="61" spans="1:6">
      <c r="B61" s="63"/>
      <c r="C61" s="63"/>
      <c r="D61" s="63"/>
      <c r="E61" s="63"/>
      <c r="F61" s="63"/>
    </row>
    <row r="62" spans="1:6">
      <c r="B62" s="63"/>
      <c r="C62" s="63"/>
      <c r="D62" s="63"/>
      <c r="E62" s="63"/>
      <c r="F62" s="63"/>
    </row>
    <row r="63" spans="1:6">
      <c r="B63" s="63"/>
      <c r="C63" s="63"/>
      <c r="D63" s="63"/>
      <c r="E63" s="63"/>
      <c r="F63" s="63"/>
    </row>
    <row r="64" spans="1:6">
      <c r="B64" s="63"/>
      <c r="C64" s="63"/>
      <c r="D64" s="63"/>
      <c r="E64" s="63"/>
      <c r="F64" s="63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15635-7BB8-4339-89DA-DEA8BD5BFD3B}">
  <sheetPr>
    <pageSetUpPr fitToPage="1"/>
  </sheetPr>
  <dimension ref="A1:R42"/>
  <sheetViews>
    <sheetView showGridLines="0" zoomScaleNormal="100" workbookViewId="0">
      <pane xSplit="1" ySplit="6" topLeftCell="B19" activePane="bottomRight" state="frozen"/>
      <selection activeCell="I24" sqref="I24"/>
      <selection pane="topRight" activeCell="I24" sqref="I24"/>
      <selection pane="bottomLeft" activeCell="I24" sqref="I24"/>
      <selection pane="bottomRight" activeCell="T35" sqref="T35"/>
    </sheetView>
  </sheetViews>
  <sheetFormatPr defaultColWidth="9.7109375" defaultRowHeight="14.25"/>
  <cols>
    <col min="1" max="1" width="40.7109375" style="25" customWidth="1"/>
    <col min="2" max="16384" width="9.7109375" style="51"/>
  </cols>
  <sheetData>
    <row r="1" spans="1:18" s="87" customFormat="1" ht="17.850000000000001" customHeight="1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s="87" customFormat="1" ht="17.850000000000001" customHeight="1">
      <c r="A2" s="71" t="str">
        <f>+'Incomestatement-Y'!A2</f>
        <v xml:space="preserve">Q1 2026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s="13" customFormat="1">
      <c r="A3" s="15"/>
    </row>
    <row r="4" spans="1:18" ht="18">
      <c r="A4" s="17" t="s">
        <v>7</v>
      </c>
    </row>
    <row r="5" spans="1:18" ht="15">
      <c r="A5" s="72"/>
    </row>
    <row r="6" spans="1:18" s="61" customFormat="1" ht="1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137</v>
      </c>
    </row>
    <row r="7" spans="1:18">
      <c r="A7" s="25" t="s">
        <v>10</v>
      </c>
      <c r="B7" s="35">
        <v>3013.5356590000001</v>
      </c>
      <c r="C7" s="35">
        <v>3104.7853709999999</v>
      </c>
      <c r="D7" s="35">
        <v>3196.878882</v>
      </c>
      <c r="E7" s="35">
        <v>3387.1078300000008</v>
      </c>
      <c r="F7" s="35">
        <v>3610.0893639999999</v>
      </c>
      <c r="G7" s="35">
        <v>3707.0882429999997</v>
      </c>
      <c r="H7" s="35">
        <v>3811.5298380000004</v>
      </c>
      <c r="I7" s="35">
        <v>3845.47595</v>
      </c>
      <c r="J7" s="35">
        <v>3871.2190810000002</v>
      </c>
      <c r="K7" s="35">
        <v>3938.3361720000003</v>
      </c>
      <c r="L7" s="35">
        <v>4012.0404369999997</v>
      </c>
      <c r="M7" s="35">
        <v>4075.9781440000006</v>
      </c>
      <c r="N7" s="35">
        <v>4018</v>
      </c>
      <c r="O7" s="35">
        <v>3954</v>
      </c>
      <c r="P7" s="35">
        <v>3981.6746940000012</v>
      </c>
      <c r="Q7" s="35">
        <v>3938.7813989999995</v>
      </c>
      <c r="R7" s="35">
        <v>3918.9809129999999</v>
      </c>
    </row>
    <row r="8" spans="1:18" s="40" customFormat="1" ht="15">
      <c r="A8" s="25" t="s">
        <v>11</v>
      </c>
      <c r="B8" s="35">
        <v>-1510.3495800000001</v>
      </c>
      <c r="C8" s="35">
        <v>-1304.1032409999998</v>
      </c>
      <c r="D8" s="35">
        <v>-1250.4996700000002</v>
      </c>
      <c r="E8" s="35">
        <v>-1713.069477</v>
      </c>
      <c r="F8" s="35">
        <v>-1783.7097329999999</v>
      </c>
      <c r="G8" s="35">
        <v>-1564.6067540000001</v>
      </c>
      <c r="H8" s="35">
        <v>-1546.1416609999997</v>
      </c>
      <c r="I8" s="35">
        <v>-1738.1130520000006</v>
      </c>
      <c r="J8" s="35">
        <v>-1806.4035260000001</v>
      </c>
      <c r="K8" s="35">
        <v>-1518.4855320000001</v>
      </c>
      <c r="L8" s="35">
        <v>-1418.6099359999994</v>
      </c>
      <c r="M8" s="35">
        <v>-1187.9772091494899</v>
      </c>
      <c r="N8" s="35">
        <v>-1235.458853407998</v>
      </c>
      <c r="O8" s="35">
        <v>-1014.3455960512347</v>
      </c>
      <c r="P8" s="35">
        <v>-960.14620980512166</v>
      </c>
      <c r="Q8" s="35">
        <v>-1151.3128866051325</v>
      </c>
      <c r="R8" s="35">
        <v>-1128.286789</v>
      </c>
    </row>
    <row r="9" spans="1:18" s="40" customFormat="1" ht="15">
      <c r="A9" s="28" t="s">
        <v>12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>
        <v>2888.0009348505109</v>
      </c>
      <c r="N9" s="89">
        <v>2782.541146592002</v>
      </c>
      <c r="O9" s="89">
        <v>2939.6544039487653</v>
      </c>
      <c r="P9" s="89">
        <v>3021.5284841948796</v>
      </c>
      <c r="Q9" s="89">
        <v>2787.468512394867</v>
      </c>
      <c r="R9" s="89">
        <v>2790.6941239999996</v>
      </c>
    </row>
    <row r="10" spans="1:18" ht="15">
      <c r="A10" t="s">
        <v>13</v>
      </c>
      <c r="B10" s="35">
        <v>326.06018</v>
      </c>
      <c r="C10" s="35">
        <v>234.42323800000003</v>
      </c>
      <c r="D10" s="35">
        <v>270.84478799999999</v>
      </c>
      <c r="E10" s="35">
        <v>385.652377</v>
      </c>
      <c r="F10" s="35">
        <v>515.89997200000005</v>
      </c>
      <c r="G10" s="35">
        <v>414.01484099999993</v>
      </c>
      <c r="H10" s="35">
        <v>388.81296200000008</v>
      </c>
      <c r="I10" s="35">
        <v>430.90238699999986</v>
      </c>
      <c r="J10" s="35">
        <v>505.63485200000002</v>
      </c>
      <c r="K10" s="35">
        <v>394.81183499999997</v>
      </c>
      <c r="L10" s="35">
        <v>340.04930900000011</v>
      </c>
      <c r="M10" s="35">
        <v>561.73927754687361</v>
      </c>
      <c r="N10" s="35">
        <v>582</v>
      </c>
      <c r="O10" s="35">
        <v>472</v>
      </c>
      <c r="P10" s="35">
        <v>433.21526599999999</v>
      </c>
      <c r="Q10" s="35">
        <v>629.72072111731495</v>
      </c>
      <c r="R10" s="35">
        <v>630.77060500000005</v>
      </c>
    </row>
    <row r="11" spans="1:18" ht="15">
      <c r="A11" s="31" t="s">
        <v>14</v>
      </c>
      <c r="B11" s="61"/>
      <c r="C11" s="61"/>
      <c r="D11" s="61"/>
      <c r="E11" s="61"/>
      <c r="F11" s="61"/>
      <c r="G11" s="61"/>
      <c r="H11" s="61"/>
      <c r="I11" s="61"/>
      <c r="J11" s="92"/>
      <c r="K11" s="92"/>
      <c r="L11" s="92"/>
      <c r="M11" s="92">
        <v>-581.75993539738101</v>
      </c>
      <c r="N11" s="92">
        <v>-596.54114659200195</v>
      </c>
      <c r="O11" s="92">
        <v>-483.65440394876526</v>
      </c>
      <c r="P11" s="92">
        <v>-453.72001119487834</v>
      </c>
      <c r="Q11" s="92">
        <v>-646.63711851218295</v>
      </c>
      <c r="R11" s="92">
        <v>-648.37275599999998</v>
      </c>
    </row>
    <row r="12" spans="1:18" s="40" customFormat="1" ht="15">
      <c r="A12" s="33" t="s">
        <v>15</v>
      </c>
      <c r="B12" s="45"/>
      <c r="C12" s="45"/>
      <c r="D12" s="45"/>
      <c r="E12" s="45"/>
      <c r="F12" s="45"/>
      <c r="G12" s="45"/>
      <c r="H12" s="45"/>
      <c r="I12" s="45"/>
      <c r="J12" s="97"/>
      <c r="K12" s="97"/>
      <c r="L12" s="97"/>
      <c r="M12" s="97">
        <v>-20.020657850507405</v>
      </c>
      <c r="N12" s="97">
        <v>-14.541146592001951</v>
      </c>
      <c r="O12" s="97">
        <v>-11.654403948765264</v>
      </c>
      <c r="P12" s="97">
        <v>-20.504745194878353</v>
      </c>
      <c r="Q12" s="97">
        <v>-16.916397394868</v>
      </c>
      <c r="R12" s="97">
        <v>-17.602150999999935</v>
      </c>
    </row>
    <row r="13" spans="1:18" s="40" customFormat="1" ht="15">
      <c r="A13" s="28" t="s">
        <v>16</v>
      </c>
      <c r="B13" s="89">
        <v>1829.246259</v>
      </c>
      <c r="C13" s="89">
        <v>2035.105368</v>
      </c>
      <c r="D13" s="89">
        <v>2217.2240000000002</v>
      </c>
      <c r="E13" s="89">
        <v>2059.6907300000012</v>
      </c>
      <c r="F13" s="89">
        <v>2342.279603</v>
      </c>
      <c r="G13" s="89">
        <v>2556.496329999999</v>
      </c>
      <c r="H13" s="89">
        <v>2654.2011390000007</v>
      </c>
      <c r="I13" s="89">
        <v>2538.2652850000013</v>
      </c>
      <c r="J13" s="89">
        <v>2570.4504070000003</v>
      </c>
      <c r="K13" s="89">
        <v>2814.6624749999996</v>
      </c>
      <c r="L13" s="89">
        <v>2933.4798100000003</v>
      </c>
      <c r="M13" s="89">
        <v>2867.9802770000001</v>
      </c>
      <c r="N13" s="89">
        <v>2768</v>
      </c>
      <c r="O13" s="89">
        <v>2928</v>
      </c>
      <c r="P13" s="89">
        <v>3001.0237390000011</v>
      </c>
      <c r="Q13" s="89">
        <v>2770.552114999999</v>
      </c>
      <c r="R13" s="89">
        <v>2773.0919729999996</v>
      </c>
    </row>
    <row r="14" spans="1:18" ht="15">
      <c r="A14" s="36"/>
    </row>
    <row r="15" spans="1:18">
      <c r="A15" s="25" t="s">
        <v>17</v>
      </c>
      <c r="B15" s="35">
        <v>-198.99273400000001</v>
      </c>
      <c r="C15" s="35">
        <v>-212.41809599999996</v>
      </c>
      <c r="D15" s="35">
        <v>-246.59985799999998</v>
      </c>
      <c r="E15" s="35">
        <v>-228.78808600000002</v>
      </c>
      <c r="F15" s="35">
        <v>-212.28629699999999</v>
      </c>
      <c r="G15" s="35">
        <v>-218.466994</v>
      </c>
      <c r="H15" s="35">
        <v>-217.65732500000001</v>
      </c>
      <c r="I15" s="35">
        <v>-211.47355400000004</v>
      </c>
      <c r="J15" s="35">
        <v>-202.95800600000001</v>
      </c>
      <c r="K15" s="35">
        <v>-207.88833899999997</v>
      </c>
      <c r="L15" s="35">
        <v>-206.62733399999996</v>
      </c>
      <c r="M15" s="35">
        <v>-257.0165780000001</v>
      </c>
      <c r="N15" s="35">
        <v>-199.92010500000001</v>
      </c>
      <c r="O15" s="35">
        <v>-156</v>
      </c>
      <c r="P15" s="35">
        <v>-200.47796899999997</v>
      </c>
      <c r="Q15" s="35">
        <v>-191.90108699999996</v>
      </c>
      <c r="R15" s="35">
        <v>-200.441732</v>
      </c>
    </row>
    <row r="16" spans="1:18">
      <c r="A16" s="25" t="s">
        <v>18</v>
      </c>
      <c r="B16" s="35">
        <v>71.063662999999991</v>
      </c>
      <c r="C16" s="35">
        <v>155.29728699999998</v>
      </c>
      <c r="D16" s="35">
        <v>12.563947000000041</v>
      </c>
      <c r="E16" s="35">
        <v>-2.0417030000000125</v>
      </c>
      <c r="F16" s="35">
        <v>49.98437100000001</v>
      </c>
      <c r="G16" s="35">
        <v>-38.433585999999991</v>
      </c>
      <c r="H16" s="35">
        <v>-40.157656000000003</v>
      </c>
      <c r="I16" s="35">
        <v>-144.62251400000005</v>
      </c>
      <c r="J16" s="35">
        <v>-75.378379999999993</v>
      </c>
      <c r="K16" s="35">
        <v>-94.51906000000001</v>
      </c>
      <c r="L16" s="35">
        <v>-118.803425</v>
      </c>
      <c r="M16" s="35">
        <v>-193.51743999999999</v>
      </c>
      <c r="N16" s="35">
        <v>-101.46051799999999</v>
      </c>
      <c r="O16" s="35">
        <v>-105</v>
      </c>
      <c r="P16" s="35">
        <v>-102.71504300000002</v>
      </c>
      <c r="Q16" s="35">
        <v>28.461733999999979</v>
      </c>
      <c r="R16" s="35">
        <v>-72.131086999999994</v>
      </c>
    </row>
    <row r="17" spans="1:18" ht="28.5">
      <c r="A17" s="25" t="s">
        <v>19</v>
      </c>
      <c r="B17" s="35">
        <v>1.3761629</v>
      </c>
      <c r="C17" s="35">
        <v>-4.0580328999999997</v>
      </c>
      <c r="D17" s="35">
        <v>-7.0200209999999998</v>
      </c>
      <c r="E17" s="35">
        <v>19.432903</v>
      </c>
      <c r="F17" s="35">
        <v>3.5658650000000001</v>
      </c>
      <c r="G17" s="35">
        <v>20.198235</v>
      </c>
      <c r="H17" s="35">
        <v>28.365656999999999</v>
      </c>
      <c r="I17" s="35">
        <v>182.39605599999999</v>
      </c>
      <c r="J17" s="35">
        <v>206.222509</v>
      </c>
      <c r="K17" s="35">
        <v>637.94594000000006</v>
      </c>
      <c r="L17" s="35">
        <v>473.6296420000001</v>
      </c>
      <c r="M17" s="35">
        <v>364.30135899999982</v>
      </c>
      <c r="N17" s="35">
        <v>431.22349800000001</v>
      </c>
      <c r="O17" s="35">
        <v>463</v>
      </c>
      <c r="P17" s="35">
        <v>641.675206</v>
      </c>
      <c r="Q17" s="35">
        <v>681.912781</v>
      </c>
      <c r="R17" s="35">
        <v>550.567678</v>
      </c>
    </row>
    <row r="18" spans="1:18" ht="30">
      <c r="A18" s="37" t="s">
        <v>20</v>
      </c>
      <c r="B18" s="90">
        <v>1702.6933509000003</v>
      </c>
      <c r="C18" s="90">
        <v>1973.9265261</v>
      </c>
      <c r="D18" s="90">
        <v>1976.1680680000002</v>
      </c>
      <c r="E18" s="90">
        <v>1848.2938440000012</v>
      </c>
      <c r="F18" s="90">
        <v>2183.5435419999999</v>
      </c>
      <c r="G18" s="90">
        <v>2319.7939849999993</v>
      </c>
      <c r="H18" s="90">
        <v>2424.7518149999996</v>
      </c>
      <c r="I18" s="90">
        <v>2364.565273000002</v>
      </c>
      <c r="J18" s="90">
        <v>2498.3365300000005</v>
      </c>
      <c r="K18" s="90">
        <v>3150.2010159999995</v>
      </c>
      <c r="L18" s="90">
        <v>3081.6786930000007</v>
      </c>
      <c r="M18" s="90">
        <v>2781.7476179999994</v>
      </c>
      <c r="N18" s="90">
        <v>2897.2213409999999</v>
      </c>
      <c r="O18" s="90">
        <v>3130</v>
      </c>
      <c r="P18" s="90">
        <v>3339.5059330000013</v>
      </c>
      <c r="Q18" s="90">
        <v>3289.0255429999993</v>
      </c>
      <c r="R18" s="90">
        <v>3051.086831999999</v>
      </c>
    </row>
    <row r="19" spans="1:18" ht="18.75" customHeight="1">
      <c r="A19" s="37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</row>
    <row r="20" spans="1:18" s="40" customFormat="1" ht="29.25">
      <c r="A20" s="25" t="s">
        <v>21</v>
      </c>
      <c r="B20" s="35">
        <v>9235.3197640381495</v>
      </c>
      <c r="C20" s="35">
        <v>3841.3933126073298</v>
      </c>
      <c r="D20" s="35">
        <v>-6468.2809798102799</v>
      </c>
      <c r="E20" s="35">
        <v>-11729.629229337501</v>
      </c>
      <c r="F20" s="35">
        <v>-13521.040118927</v>
      </c>
      <c r="G20" s="35">
        <v>-7351.4304090730202</v>
      </c>
      <c r="H20" s="35">
        <v>-4923.6299169999802</v>
      </c>
      <c r="I20" s="35">
        <v>-5333.8014719999992</v>
      </c>
      <c r="J20" s="35">
        <v>2486.8690120000001</v>
      </c>
      <c r="K20" s="35">
        <v>1248.7391579999999</v>
      </c>
      <c r="L20" s="35">
        <v>2587.8391900000001</v>
      </c>
      <c r="M20" s="35">
        <v>2315.2373310000003</v>
      </c>
      <c r="N20" s="35">
        <v>3086.4546460000001</v>
      </c>
      <c r="O20" s="35">
        <v>3793</v>
      </c>
      <c r="P20" s="35">
        <v>692.16195599999992</v>
      </c>
      <c r="Q20" s="35">
        <v>1684.343406</v>
      </c>
      <c r="R20" s="35">
        <v>2642.5256330000002</v>
      </c>
    </row>
    <row r="21" spans="1:18">
      <c r="A21" s="25" t="s">
        <v>22</v>
      </c>
      <c r="B21" s="35">
        <v>-13.162718938148499</v>
      </c>
      <c r="C21" s="35">
        <v>-6.0784127073298695</v>
      </c>
      <c r="D21" s="35">
        <v>-16.257958189724683</v>
      </c>
      <c r="E21" s="35">
        <v>437.3271381614183</v>
      </c>
      <c r="F21" s="35">
        <v>19.760385926983119</v>
      </c>
      <c r="G21" s="35">
        <v>-5.4910449269831183</v>
      </c>
      <c r="H21" s="35">
        <v>18.067134999999997</v>
      </c>
      <c r="I21" s="35">
        <v>-7.520590999999996</v>
      </c>
      <c r="J21" s="35">
        <v>-357.04541999999998</v>
      </c>
      <c r="K21" s="35">
        <v>-382.79990500000002</v>
      </c>
      <c r="L21" s="35">
        <v>18.845551999999998</v>
      </c>
      <c r="M21" s="35">
        <v>13.898148999999989</v>
      </c>
      <c r="N21" s="35">
        <v>2.3146360000000001</v>
      </c>
      <c r="O21" s="35">
        <v>-10</v>
      </c>
      <c r="P21" s="35">
        <v>1.1447219999999998</v>
      </c>
      <c r="Q21" s="35">
        <v>-25.564927999999995</v>
      </c>
      <c r="R21" s="35">
        <v>-27.326798</v>
      </c>
    </row>
    <row r="22" spans="1:18" ht="15">
      <c r="A22" s="36" t="s">
        <v>23</v>
      </c>
      <c r="B22" s="90">
        <v>10924.850396</v>
      </c>
      <c r="C22" s="90">
        <v>5809.2414260000014</v>
      </c>
      <c r="D22" s="90">
        <v>-4508.3708699999997</v>
      </c>
      <c r="E22" s="90">
        <v>-9444.0082471760998</v>
      </c>
      <c r="F22" s="90">
        <v>-11317.736191</v>
      </c>
      <c r="G22" s="90">
        <v>-5037.1274690000027</v>
      </c>
      <c r="H22" s="90">
        <v>-2480.8109669999976</v>
      </c>
      <c r="I22" s="90">
        <v>-2976.7567899999958</v>
      </c>
      <c r="J22" s="90">
        <v>4628.1601220000002</v>
      </c>
      <c r="K22" s="90">
        <v>4016.1402689999995</v>
      </c>
      <c r="L22" s="90">
        <v>5688.3634350000002</v>
      </c>
      <c r="M22" s="90">
        <v>5110.8830979999993</v>
      </c>
      <c r="N22" s="90">
        <v>5985.9906230000006</v>
      </c>
      <c r="O22" s="90">
        <v>6913</v>
      </c>
      <c r="P22" s="90">
        <v>4032.8126110000012</v>
      </c>
      <c r="Q22" s="90">
        <f>SUM(Q18:Q21)</f>
        <v>4947.8040209999999</v>
      </c>
      <c r="R22" s="90">
        <v>5666.2856669999992</v>
      </c>
    </row>
    <row r="23" spans="1:18" ht="15">
      <c r="A23" s="37"/>
    </row>
    <row r="24" spans="1:18" ht="28.5">
      <c r="A24" s="25" t="s">
        <v>132</v>
      </c>
      <c r="B24" s="35">
        <v>26.492018999999999</v>
      </c>
      <c r="C24" s="35">
        <v>-196.48448199999999</v>
      </c>
      <c r="D24" s="35">
        <v>1552.8663724456201</v>
      </c>
      <c r="E24" s="35">
        <v>-973.24254139275001</v>
      </c>
      <c r="F24" s="35">
        <v>-446.976001</v>
      </c>
      <c r="G24" s="35">
        <v>113.999143</v>
      </c>
      <c r="H24" s="35">
        <v>-1225.108007</v>
      </c>
      <c r="I24" s="35">
        <v>714.51293500000008</v>
      </c>
      <c r="J24" s="35">
        <v>186.83658199999999</v>
      </c>
      <c r="K24" s="35">
        <v>-91.677505999999994</v>
      </c>
      <c r="L24" s="35">
        <v>-175.08544599999999</v>
      </c>
      <c r="M24" s="35">
        <v>21.464195000000004</v>
      </c>
      <c r="N24" s="35">
        <v>6.8290420000000003</v>
      </c>
      <c r="O24" s="35">
        <v>-28</v>
      </c>
      <c r="P24" s="35">
        <v>-36.375926000000007</v>
      </c>
      <c r="Q24" s="35">
        <v>0</v>
      </c>
      <c r="R24" s="35">
        <v>78.746909000000002</v>
      </c>
    </row>
    <row r="25" spans="1:18">
      <c r="A25" s="25" t="s">
        <v>25</v>
      </c>
      <c r="B25" s="35"/>
      <c r="C25" s="35"/>
      <c r="D25" s="35"/>
      <c r="E25" s="35"/>
      <c r="F25" s="35">
        <v>-1058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/>
      <c r="P25" s="35">
        <v>0</v>
      </c>
      <c r="Q25" s="35">
        <v>-3706.748298</v>
      </c>
      <c r="R25" s="35">
        <v>-1175.851729</v>
      </c>
    </row>
    <row r="26" spans="1:18">
      <c r="A26" s="25" t="s">
        <v>26</v>
      </c>
      <c r="B26" s="35">
        <v>65.889768000000004</v>
      </c>
      <c r="C26" s="35">
        <v>-4.4865350000000035</v>
      </c>
      <c r="D26" s="35">
        <v>45.954978999999994</v>
      </c>
      <c r="E26" s="35">
        <v>208.493448</v>
      </c>
      <c r="F26" s="35">
        <v>38.639575999999998</v>
      </c>
      <c r="G26" s="35">
        <v>8.432731000000004</v>
      </c>
      <c r="H26" s="35">
        <v>114.623008</v>
      </c>
      <c r="I26" s="35">
        <v>162.18901199999999</v>
      </c>
      <c r="J26" s="35">
        <v>85.136159000000006</v>
      </c>
      <c r="K26" s="35">
        <v>36.374221999999989</v>
      </c>
      <c r="L26" s="35">
        <v>55.792329999999993</v>
      </c>
      <c r="M26" s="35">
        <v>29.553046000000023</v>
      </c>
      <c r="N26" s="35">
        <v>42.488875</v>
      </c>
      <c r="O26" s="35">
        <v>30</v>
      </c>
      <c r="P26" s="35">
        <v>6.2237779999999958</v>
      </c>
      <c r="Q26" s="35">
        <v>28.861650000000012</v>
      </c>
      <c r="R26" s="35">
        <v>17.930637000000001</v>
      </c>
    </row>
    <row r="27" spans="1:18" ht="29.65" customHeight="1">
      <c r="A27" s="39" t="s">
        <v>27</v>
      </c>
      <c r="B27" s="35">
        <v>-467.55441300000001</v>
      </c>
      <c r="C27" s="35">
        <v>-415.19468699999999</v>
      </c>
      <c r="D27" s="35">
        <v>-543.23380700000007</v>
      </c>
      <c r="E27" s="35">
        <v>-849.41725300000007</v>
      </c>
      <c r="F27" s="35">
        <v>-999.088573</v>
      </c>
      <c r="G27" s="35">
        <v>-1202.268611</v>
      </c>
      <c r="H27" s="35">
        <v>-1334.3664440000002</v>
      </c>
      <c r="I27" s="35">
        <v>-1403.5836479999994</v>
      </c>
      <c r="J27" s="35">
        <v>-1420.3439169999999</v>
      </c>
      <c r="K27" s="35">
        <v>-1476.1252580000003</v>
      </c>
      <c r="L27" s="35">
        <v>-1550.5407989999994</v>
      </c>
      <c r="M27" s="35">
        <v>-1576.3406170000007</v>
      </c>
      <c r="N27" s="35">
        <v>-1519.270383</v>
      </c>
      <c r="O27" s="35">
        <v>-1441</v>
      </c>
      <c r="P27" s="35">
        <v>-1462.4570399999998</v>
      </c>
      <c r="Q27" s="35">
        <v>-1387.9624650000005</v>
      </c>
      <c r="R27" s="35">
        <v>-1351.727521</v>
      </c>
    </row>
    <row r="28" spans="1:18" ht="15">
      <c r="A28" s="39" t="s">
        <v>28</v>
      </c>
      <c r="B28" s="35">
        <v>-658.49931200000003</v>
      </c>
      <c r="C28" s="35">
        <v>-2309.2111869999999</v>
      </c>
      <c r="D28" s="35">
        <v>-1408.0029020000002</v>
      </c>
      <c r="E28" s="35">
        <v>-2202.5599179999999</v>
      </c>
      <c r="F28" s="35">
        <v>-616.63122999999996</v>
      </c>
      <c r="G28" s="35">
        <v>-3295.804275</v>
      </c>
      <c r="H28" s="35">
        <v>1307.9812729999999</v>
      </c>
      <c r="I28" s="35">
        <v>3023.447208</v>
      </c>
      <c r="J28" s="35">
        <v>-2338.3322840000001</v>
      </c>
      <c r="K28" s="35">
        <v>876.55823600000008</v>
      </c>
      <c r="L28" s="35">
        <v>310.3107950000001</v>
      </c>
      <c r="M28" s="35">
        <v>-621.10459600000013</v>
      </c>
      <c r="N28" s="35">
        <v>4052.3098009999999</v>
      </c>
      <c r="O28" s="35">
        <v>-2015</v>
      </c>
      <c r="P28" s="35">
        <v>287.4620030000001</v>
      </c>
      <c r="Q28" s="35">
        <v>1200.7187730000001</v>
      </c>
      <c r="R28" s="35">
        <v>-355.96998500000001</v>
      </c>
    </row>
    <row r="29" spans="1:18" ht="15">
      <c r="A29" s="39" t="s">
        <v>29</v>
      </c>
      <c r="B29" s="35">
        <v>421.14734299999998</v>
      </c>
      <c r="C29" s="35">
        <v>462.13747000000001</v>
      </c>
      <c r="D29" s="35">
        <v>80.326072000000067</v>
      </c>
      <c r="E29" s="35">
        <v>151.69093599999997</v>
      </c>
      <c r="F29" s="35">
        <v>-448.288479</v>
      </c>
      <c r="G29" s="35">
        <v>256.94450399999999</v>
      </c>
      <c r="H29" s="35">
        <v>-18.559690999999987</v>
      </c>
      <c r="I29" s="35">
        <v>-963.04729599999996</v>
      </c>
      <c r="J29" s="35">
        <v>199.473904</v>
      </c>
      <c r="K29" s="35">
        <v>-189.490173</v>
      </c>
      <c r="L29" s="35">
        <v>-992.71990400000004</v>
      </c>
      <c r="M29" s="35">
        <v>368.13997100000006</v>
      </c>
      <c r="N29" s="35">
        <v>153.47545400000001</v>
      </c>
      <c r="O29" s="35">
        <v>-292</v>
      </c>
      <c r="P29" s="35">
        <v>147.23837900000001</v>
      </c>
      <c r="Q29" s="35">
        <v>60.951983999999996</v>
      </c>
      <c r="R29" s="35">
        <v>410.47431</v>
      </c>
    </row>
    <row r="30" spans="1:18" ht="15">
      <c r="A30" s="31" t="s">
        <v>30</v>
      </c>
      <c r="B30" s="35">
        <v>300.1891</v>
      </c>
      <c r="C30" s="35">
        <v>-1828.4847890000001</v>
      </c>
      <c r="D30" s="35">
        <v>-744.80198744561994</v>
      </c>
      <c r="E30" s="35">
        <v>141.99273156885056</v>
      </c>
      <c r="F30" s="35">
        <v>691.04804600000011</v>
      </c>
      <c r="G30" s="35">
        <v>-84.99194</v>
      </c>
      <c r="H30" s="35">
        <v>-70.962474000000157</v>
      </c>
      <c r="I30" s="35">
        <v>-74.56280599999991</v>
      </c>
      <c r="J30" s="35">
        <v>-20.670762</v>
      </c>
      <c r="K30" s="35">
        <v>-36.336546000000006</v>
      </c>
      <c r="L30" s="35">
        <v>-12.785339999999994</v>
      </c>
      <c r="M30" s="35">
        <v>-121.645967</v>
      </c>
      <c r="N30" s="35">
        <v>-66.388230000000007</v>
      </c>
      <c r="O30" s="35">
        <v>-9</v>
      </c>
      <c r="P30" s="35">
        <v>-334.318423</v>
      </c>
      <c r="Q30" s="35">
        <v>-17.686770000000031</v>
      </c>
      <c r="R30" s="35">
        <v>-13.792495000000002</v>
      </c>
    </row>
    <row r="31" spans="1:18" ht="15">
      <c r="A31" s="36" t="s">
        <v>133</v>
      </c>
      <c r="B31" s="90">
        <v>10612.514900999999</v>
      </c>
      <c r="C31" s="90">
        <v>1517.5172160000002</v>
      </c>
      <c r="D31" s="90">
        <v>-5525.262142999999</v>
      </c>
      <c r="E31" s="90">
        <v>-12967.050843999998</v>
      </c>
      <c r="F31" s="90">
        <v>-14157.032851999998</v>
      </c>
      <c r="G31" s="90">
        <v>-9240.815917000009</v>
      </c>
      <c r="H31" s="90">
        <v>-3707.2033019999908</v>
      </c>
      <c r="I31" s="90">
        <v>-1517.8013849999952</v>
      </c>
      <c r="J31" s="90">
        <v>1320.2598039999996</v>
      </c>
      <c r="K31" s="90">
        <v>3135.4432439999987</v>
      </c>
      <c r="L31" s="90">
        <v>3323.3350710000013</v>
      </c>
      <c r="M31" s="90">
        <v>3210.9491299999981</v>
      </c>
      <c r="N31" s="90">
        <v>8655.4351819999993</v>
      </c>
      <c r="O31" s="90">
        <v>3158</v>
      </c>
      <c r="P31" s="90">
        <v>2640.5853820000011</v>
      </c>
      <c r="Q31" s="90">
        <f>SUM(Q22:Q30)</f>
        <v>1125.9388949999995</v>
      </c>
      <c r="R31" s="90">
        <v>3276.095793</v>
      </c>
    </row>
    <row r="32" spans="1:18" ht="15">
      <c r="A32" s="36"/>
    </row>
    <row r="33" spans="1:18" ht="15">
      <c r="A33" s="42" t="s">
        <v>32</v>
      </c>
      <c r="B33" s="91">
        <v>-2602.8897769999999</v>
      </c>
      <c r="C33" s="91">
        <v>-592.21886400000005</v>
      </c>
      <c r="D33" s="91">
        <v>1104.9663129999999</v>
      </c>
      <c r="E33" s="91">
        <v>3131.543772</v>
      </c>
      <c r="F33" s="91">
        <v>883.41491000000008</v>
      </c>
      <c r="G33" s="91">
        <v>2475.8576709999998</v>
      </c>
      <c r="H33" s="91">
        <v>1267.5770929999999</v>
      </c>
      <c r="I33" s="91">
        <v>-858.64170700000022</v>
      </c>
      <c r="J33" s="91">
        <v>-114.86912600000002</v>
      </c>
      <c r="K33" s="91">
        <v>-1059.7468589999999</v>
      </c>
      <c r="L33" s="91">
        <v>-901.49799100000007</v>
      </c>
      <c r="M33" s="91">
        <v>-713.6878559999999</v>
      </c>
      <c r="N33" s="91">
        <v>-1985.665843</v>
      </c>
      <c r="O33" s="91">
        <v>-1007</v>
      </c>
      <c r="P33" s="91">
        <v>1061</v>
      </c>
      <c r="Q33" s="91">
        <v>-895.95159999999998</v>
      </c>
      <c r="R33" s="91">
        <v>-1208.5641949999999</v>
      </c>
    </row>
    <row r="34" spans="1:18" ht="15">
      <c r="A34" s="40" t="s">
        <v>33</v>
      </c>
      <c r="B34" s="89">
        <v>8009.6251239999983</v>
      </c>
      <c r="C34" s="89">
        <v>925.29835200000161</v>
      </c>
      <c r="D34" s="89">
        <v>-4420.2958300000009</v>
      </c>
      <c r="E34" s="89">
        <v>-9835.5070719999967</v>
      </c>
      <c r="F34" s="89">
        <v>-13273.617941999997</v>
      </c>
      <c r="G34" s="89">
        <v>-6764.9582460000092</v>
      </c>
      <c r="H34" s="89">
        <v>-2439.6262089999909</v>
      </c>
      <c r="I34" s="89">
        <v>-2376.4430919999977</v>
      </c>
      <c r="J34" s="89">
        <v>1205.3906779999995</v>
      </c>
      <c r="K34" s="89">
        <v>2075.6963849999988</v>
      </c>
      <c r="L34" s="89">
        <v>2421.8370800000012</v>
      </c>
      <c r="M34" s="89">
        <v>2497.2612739999986</v>
      </c>
      <c r="N34" s="89">
        <v>6669.7693389999986</v>
      </c>
      <c r="O34" s="89">
        <v>2151</v>
      </c>
      <c r="P34" s="89">
        <v>3702</v>
      </c>
      <c r="Q34" s="89">
        <f>SUM(Q31:Q33)</f>
        <v>229.98729499999956</v>
      </c>
      <c r="R34" s="89">
        <v>2067.531598</v>
      </c>
    </row>
    <row r="35" spans="1:18" ht="15">
      <c r="A35" s="19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</row>
    <row r="36" spans="1:18">
      <c r="A36" s="44" t="s">
        <v>34</v>
      </c>
      <c r="B36" s="91">
        <v>1917.366763</v>
      </c>
      <c r="C36" s="91">
        <v>4435.1901209999996</v>
      </c>
      <c r="D36" s="91">
        <v>2244.3227220000008</v>
      </c>
      <c r="E36" s="91">
        <v>5105.6801785354874</v>
      </c>
      <c r="F36" s="91">
        <v>782.59989793728914</v>
      </c>
      <c r="G36" s="91">
        <v>7245.761868002096</v>
      </c>
      <c r="H36" s="91">
        <v>-3331.3232829393928</v>
      </c>
      <c r="I36" s="91">
        <v>-6125.334540532458</v>
      </c>
      <c r="J36" s="91">
        <v>4112.084836002</v>
      </c>
      <c r="K36" s="91">
        <v>-1537</v>
      </c>
      <c r="L36" s="91">
        <v>-980.02292746865305</v>
      </c>
      <c r="M36" s="91">
        <v>1851.9296696571341</v>
      </c>
      <c r="N36" s="91">
        <v>-8317.6102425264744</v>
      </c>
      <c r="O36" s="91">
        <v>3723</v>
      </c>
      <c r="P36" s="91">
        <v>-850</v>
      </c>
      <c r="Q36" s="91">
        <v>-3351.1386407436821</v>
      </c>
      <c r="R36" s="91">
        <v>1891.2218947700012</v>
      </c>
    </row>
    <row r="37" spans="1:18" ht="18.75" customHeight="1">
      <c r="A37" s="36" t="s">
        <v>35</v>
      </c>
      <c r="B37" s="89">
        <v>9926.9918869999983</v>
      </c>
      <c r="C37" s="89">
        <v>5360.4884730000012</v>
      </c>
      <c r="D37" s="89">
        <v>-2175.9731080000001</v>
      </c>
      <c r="E37" s="89">
        <v>-4729.8268934645093</v>
      </c>
      <c r="F37" s="89">
        <v>-12491.018044062708</v>
      </c>
      <c r="G37" s="89">
        <v>480.80362200208765</v>
      </c>
      <c r="H37" s="89">
        <v>-5770.9494919393837</v>
      </c>
      <c r="I37" s="89">
        <v>-8501.7776325324558</v>
      </c>
      <c r="J37" s="89">
        <v>5317.4755140019997</v>
      </c>
      <c r="K37" s="89">
        <v>539</v>
      </c>
      <c r="L37" s="89">
        <v>1441.8141525313481</v>
      </c>
      <c r="M37" s="89">
        <v>4349.1909436571332</v>
      </c>
      <c r="N37" s="89">
        <v>-1647.8409035264758</v>
      </c>
      <c r="O37" s="89">
        <v>5874</v>
      </c>
      <c r="P37" s="89">
        <v>2852</v>
      </c>
      <c r="Q37" s="89">
        <f>SUM(Q34:Q36)</f>
        <v>-3121.1513457436827</v>
      </c>
      <c r="R37" s="89">
        <v>3958.7534927700012</v>
      </c>
    </row>
    <row r="38" spans="1:18" ht="15">
      <c r="A38" s="45"/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</row>
    <row r="39" spans="1:18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</row>
    <row r="40" spans="1:18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</row>
    <row r="42" spans="1:18">
      <c r="A42" s="6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9977A-778C-4C52-812E-DC46CD0C2D86}">
  <sheetPr>
    <pageSetUpPr fitToPage="1"/>
  </sheetPr>
  <dimension ref="A1:R63"/>
  <sheetViews>
    <sheetView showGridLines="0" zoomScale="85" zoomScaleNormal="85" workbookViewId="0">
      <pane xSplit="1" ySplit="6" topLeftCell="B24" activePane="bottomRight" state="frozen"/>
      <selection activeCell="B1" sqref="B1"/>
      <selection pane="topRight" activeCell="B1" sqref="B1"/>
      <selection pane="bottomLeft" activeCell="B1" sqref="B1"/>
      <selection pane="bottomRight" activeCell="M39" sqref="M39"/>
    </sheetView>
  </sheetViews>
  <sheetFormatPr defaultColWidth="9.5703125" defaultRowHeight="14.25"/>
  <cols>
    <col min="1" max="1" width="56.5703125" style="30" customWidth="1"/>
    <col min="2" max="18" width="12.42578125" style="19" customWidth="1"/>
    <col min="19" max="16384" width="9.5703125" style="19"/>
  </cols>
  <sheetData>
    <row r="1" spans="1:18" s="87" customFormat="1" ht="17.850000000000001" customHeight="1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" s="87" customFormat="1" ht="17.850000000000001" customHeight="1">
      <c r="A2" s="71" t="str">
        <f>+'Incomestatement-Y'!A2</f>
        <v xml:space="preserve">Q1 2026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" s="13" customFormat="1">
      <c r="A3" s="15"/>
    </row>
    <row r="4" spans="1:18" ht="36">
      <c r="A4" s="47" t="s">
        <v>36</v>
      </c>
    </row>
    <row r="5" spans="1:18">
      <c r="A5" s="25"/>
    </row>
    <row r="6" spans="1:18" ht="15">
      <c r="A6" s="22" t="s">
        <v>8</v>
      </c>
      <c r="B6" s="22" t="s">
        <v>116</v>
      </c>
      <c r="C6" s="22" t="s">
        <v>117</v>
      </c>
      <c r="D6" s="22" t="s">
        <v>118</v>
      </c>
      <c r="E6" s="22" t="s">
        <v>119</v>
      </c>
      <c r="F6" s="22" t="s">
        <v>120</v>
      </c>
      <c r="G6" s="22" t="s">
        <v>121</v>
      </c>
      <c r="H6" s="22" t="s">
        <v>122</v>
      </c>
      <c r="I6" s="22" t="s">
        <v>123</v>
      </c>
      <c r="J6" s="22" t="s">
        <v>124</v>
      </c>
      <c r="K6" s="22" t="s">
        <v>125</v>
      </c>
      <c r="L6" s="22" t="s">
        <v>126</v>
      </c>
      <c r="M6" s="22" t="s">
        <v>127</v>
      </c>
      <c r="N6" s="22" t="s">
        <v>128</v>
      </c>
      <c r="O6" s="22" t="s">
        <v>129</v>
      </c>
      <c r="P6" s="22" t="s">
        <v>130</v>
      </c>
      <c r="Q6" s="22" t="s">
        <v>131</v>
      </c>
      <c r="R6" s="22" t="s">
        <v>136</v>
      </c>
    </row>
    <row r="7" spans="1:18" s="27" customFormat="1" ht="15">
      <c r="A7" s="49" t="s">
        <v>37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s="27" customFormat="1" ht="15">
      <c r="A8" s="50" t="s">
        <v>38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</row>
    <row r="9" spans="1:18">
      <c r="A9" s="51" t="s">
        <v>39</v>
      </c>
      <c r="B9" s="94">
        <v>315843.4603971708</v>
      </c>
      <c r="C9" s="94">
        <v>335901.61116290663</v>
      </c>
      <c r="D9" s="94">
        <v>336966.9293117054</v>
      </c>
      <c r="E9" s="94">
        <v>344856.02929200319</v>
      </c>
      <c r="F9" s="94">
        <v>335081.71462111542</v>
      </c>
      <c r="G9" s="94">
        <v>339735.78124546341</v>
      </c>
      <c r="H9" s="94">
        <v>331754.16155399999</v>
      </c>
      <c r="I9" s="94">
        <v>319491.21963900002</v>
      </c>
      <c r="J9" s="94">
        <v>330702.87595199997</v>
      </c>
      <c r="K9" s="94">
        <v>329950.81444099999</v>
      </c>
      <c r="L9" s="94">
        <v>330400.07898599998</v>
      </c>
      <c r="M9" s="94">
        <v>333727.94999300002</v>
      </c>
      <c r="N9" s="94">
        <v>323359.735995</v>
      </c>
      <c r="O9" s="94">
        <v>329682</v>
      </c>
      <c r="P9" s="94">
        <v>327450.68701400002</v>
      </c>
      <c r="Q9" s="94">
        <v>323311.79371699999</v>
      </c>
      <c r="R9" s="94">
        <v>327818.73537000001</v>
      </c>
    </row>
    <row r="10" spans="1:18" s="62" customFormat="1">
      <c r="A10" s="50" t="s">
        <v>40</v>
      </c>
      <c r="B10" s="94">
        <v>16578.108163000001</v>
      </c>
      <c r="C10" s="94">
        <v>16959.523227999998</v>
      </c>
      <c r="D10" s="94">
        <v>19987.482080000002</v>
      </c>
      <c r="E10" s="94">
        <v>19693.195319999999</v>
      </c>
      <c r="F10" s="94">
        <v>18759.598362000001</v>
      </c>
      <c r="G10" s="94">
        <v>19203.590987</v>
      </c>
      <c r="H10" s="94">
        <v>19021.843906999999</v>
      </c>
      <c r="I10" s="94">
        <v>18673.643412000001</v>
      </c>
      <c r="J10" s="94">
        <v>19001.965009</v>
      </c>
      <c r="K10" s="94">
        <v>18889.916265</v>
      </c>
      <c r="L10" s="94">
        <v>18852.592083</v>
      </c>
      <c r="M10" s="94">
        <v>19001.569783999999</v>
      </c>
      <c r="N10" s="94">
        <v>18485.269973999999</v>
      </c>
      <c r="O10" s="94">
        <v>18763</v>
      </c>
      <c r="P10" s="94">
        <v>18691.537832999998</v>
      </c>
      <c r="Q10" s="94">
        <v>14803.121734</v>
      </c>
      <c r="R10" s="94">
        <v>13757.820134</v>
      </c>
    </row>
    <row r="11" spans="1:18">
      <c r="A11" s="50" t="s">
        <v>41</v>
      </c>
      <c r="B11" s="94">
        <v>86.530944000000005</v>
      </c>
      <c r="C11" s="94">
        <v>78.781220000000005</v>
      </c>
      <c r="D11" s="94">
        <v>308.69886700000001</v>
      </c>
      <c r="E11" s="94">
        <v>313.51082600000001</v>
      </c>
      <c r="F11" s="94">
        <v>402.51394500000004</v>
      </c>
      <c r="G11" s="94">
        <v>382.50244900000001</v>
      </c>
      <c r="H11" s="94">
        <v>340.35479399999997</v>
      </c>
      <c r="I11" s="94">
        <v>331.85717199999999</v>
      </c>
      <c r="J11" s="94">
        <v>318.194705</v>
      </c>
      <c r="K11" s="94">
        <v>333.70189600000003</v>
      </c>
      <c r="L11" s="94">
        <v>309.75146999999998</v>
      </c>
      <c r="M11" s="94">
        <v>293.31095399999998</v>
      </c>
      <c r="N11" s="94">
        <v>268.77376100000004</v>
      </c>
      <c r="O11" s="94">
        <v>308</v>
      </c>
      <c r="P11" s="94">
        <v>302.62222599999996</v>
      </c>
      <c r="Q11" s="94">
        <v>292.77205900000001</v>
      </c>
      <c r="R11" s="94">
        <v>282.66585199999997</v>
      </c>
    </row>
    <row r="12" spans="1:18">
      <c r="A12" s="50" t="s">
        <v>42</v>
      </c>
      <c r="B12" s="94">
        <v>786.54643299999998</v>
      </c>
      <c r="C12" s="94">
        <v>732.91300100000001</v>
      </c>
      <c r="D12" s="94">
        <v>10321.812623</v>
      </c>
      <c r="E12" s="94">
        <v>9697.7501790000006</v>
      </c>
      <c r="F12" s="94">
        <v>9112.6574280000004</v>
      </c>
      <c r="G12" s="94">
        <v>9621.5341609999996</v>
      </c>
      <c r="H12" s="94">
        <v>8220.0610450000004</v>
      </c>
      <c r="I12" s="94">
        <v>8636.0947469999992</v>
      </c>
      <c r="J12" s="94">
        <v>9100.6693190000005</v>
      </c>
      <c r="K12" s="94">
        <v>8941.8918020000001</v>
      </c>
      <c r="L12" s="94">
        <v>8734.8334400000003</v>
      </c>
      <c r="M12" s="94">
        <v>8846.6028439999991</v>
      </c>
      <c r="N12" s="94">
        <v>8394.7250160000003</v>
      </c>
      <c r="O12" s="94">
        <v>8582</v>
      </c>
      <c r="P12" s="94">
        <v>8471.309029</v>
      </c>
      <c r="Q12" s="94">
        <v>8359.7048770000001</v>
      </c>
      <c r="R12" s="94">
        <v>8530.1387340000001</v>
      </c>
    </row>
    <row r="13" spans="1:18">
      <c r="A13" s="50" t="s">
        <v>43</v>
      </c>
      <c r="B13" s="94">
        <v>8482.3664050000007</v>
      </c>
      <c r="C13" s="94">
        <v>8014.0746440000003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  <c r="I13" s="94">
        <v>0</v>
      </c>
      <c r="J13" s="94">
        <v>0</v>
      </c>
      <c r="K13" s="94">
        <v>0</v>
      </c>
      <c r="L13" s="94">
        <v>0</v>
      </c>
      <c r="M13" s="94">
        <v>0</v>
      </c>
      <c r="N13" s="94">
        <v>0</v>
      </c>
      <c r="O13" s="94">
        <v>0</v>
      </c>
      <c r="P13" s="94">
        <v>0</v>
      </c>
      <c r="Q13" s="94">
        <v>0</v>
      </c>
      <c r="R13" s="94">
        <v>0</v>
      </c>
    </row>
    <row r="14" spans="1:18">
      <c r="A14" s="50" t="s">
        <v>44</v>
      </c>
      <c r="B14" s="94">
        <v>546.28920400000004</v>
      </c>
      <c r="C14" s="94">
        <v>889.22294199999999</v>
      </c>
      <c r="D14" s="94">
        <v>1018.074370954695</v>
      </c>
      <c r="E14" s="94">
        <v>836.47034521400758</v>
      </c>
      <c r="F14" s="94">
        <v>698.78079611568091</v>
      </c>
      <c r="G14" s="94">
        <v>759.05743504339102</v>
      </c>
      <c r="H14" s="94">
        <v>509.49414400000001</v>
      </c>
      <c r="I14" s="94">
        <v>34.499419000000003</v>
      </c>
      <c r="J14" s="94">
        <v>176.97912400000001</v>
      </c>
      <c r="K14" s="94">
        <v>175.38504599999999</v>
      </c>
      <c r="L14" s="94">
        <v>10.208830000000001</v>
      </c>
      <c r="M14" s="94">
        <v>57.277481000000002</v>
      </c>
      <c r="N14" s="94">
        <v>84.230813999999995</v>
      </c>
      <c r="O14" s="94">
        <v>42</v>
      </c>
      <c r="P14" s="94">
        <v>29.416644000000002</v>
      </c>
      <c r="Q14" s="94">
        <v>21.659817</v>
      </c>
      <c r="R14" s="94">
        <v>219.40907799999999</v>
      </c>
    </row>
    <row r="15" spans="1:18">
      <c r="A15" s="50" t="s">
        <v>45</v>
      </c>
      <c r="B15" s="94"/>
      <c r="C15" s="94"/>
      <c r="D15" s="94"/>
      <c r="E15" s="94">
        <v>982</v>
      </c>
      <c r="F15" s="94">
        <v>919.02435500000001</v>
      </c>
      <c r="G15" s="94">
        <v>1292.719049</v>
      </c>
      <c r="H15" s="94">
        <v>1223.0370829999999</v>
      </c>
      <c r="I15" s="94">
        <v>799.608835</v>
      </c>
      <c r="J15" s="94">
        <v>1136.6683780000001</v>
      </c>
      <c r="K15" s="94">
        <v>871.500136</v>
      </c>
      <c r="L15" s="94">
        <v>831.09184300000004</v>
      </c>
      <c r="M15" s="94">
        <v>818.621352</v>
      </c>
      <c r="N15" s="94">
        <v>336.12226600000002</v>
      </c>
      <c r="O15" s="94">
        <v>518</v>
      </c>
      <c r="P15" s="94">
        <v>299.28635700000001</v>
      </c>
      <c r="Q15" s="94">
        <v>338.541202</v>
      </c>
      <c r="R15" s="94">
        <v>360.73922199999998</v>
      </c>
    </row>
    <row r="16" spans="1:18">
      <c r="A16" s="50" t="s">
        <v>46</v>
      </c>
      <c r="B16" s="95">
        <v>2942.9225089378997</v>
      </c>
      <c r="C16" s="95">
        <v>3202.1213184896401</v>
      </c>
      <c r="D16" s="95">
        <v>3344.708944</v>
      </c>
      <c r="E16" s="95">
        <v>3702.8298460000001</v>
      </c>
      <c r="F16" s="95">
        <v>3483.9140480000001</v>
      </c>
      <c r="G16" s="95">
        <v>3434.9496250000002</v>
      </c>
      <c r="H16" s="95">
        <v>3027.7299210000001</v>
      </c>
      <c r="I16" s="95">
        <v>3444.3002649999999</v>
      </c>
      <c r="J16" s="95">
        <v>1419.95397</v>
      </c>
      <c r="K16" s="95">
        <v>1101.4887330000001</v>
      </c>
      <c r="L16" s="95">
        <v>1074.154992</v>
      </c>
      <c r="M16" s="95">
        <v>952.06861200000014</v>
      </c>
      <c r="N16" s="95">
        <v>956.50218699999994</v>
      </c>
      <c r="O16" s="95">
        <v>970</v>
      </c>
      <c r="P16" s="95">
        <v>921.69374700000003</v>
      </c>
      <c r="Q16" s="95">
        <v>533.92962699999998</v>
      </c>
      <c r="R16" s="95">
        <v>542.39662199999998</v>
      </c>
    </row>
    <row r="17" spans="1:18" ht="15">
      <c r="A17" s="53" t="s">
        <v>47</v>
      </c>
      <c r="B17" s="93">
        <v>345266.22405510867</v>
      </c>
      <c r="C17" s="93">
        <v>365778.24751639628</v>
      </c>
      <c r="D17" s="93">
        <v>371947.70619666012</v>
      </c>
      <c r="E17" s="93">
        <v>380081.78580821725</v>
      </c>
      <c r="F17" s="93">
        <v>368458.20355523116</v>
      </c>
      <c r="G17" s="93">
        <v>374430.1349515068</v>
      </c>
      <c r="H17" s="93">
        <v>364096.68244799995</v>
      </c>
      <c r="I17" s="93">
        <v>351411.22348900005</v>
      </c>
      <c r="J17" s="93">
        <v>361857.30645699985</v>
      </c>
      <c r="K17" s="93">
        <v>360264.69831900002</v>
      </c>
      <c r="L17" s="93">
        <v>360212.71164400002</v>
      </c>
      <c r="M17" s="93">
        <v>363697.40101999993</v>
      </c>
      <c r="N17" s="93">
        <v>351885.36001300003</v>
      </c>
      <c r="O17" s="93">
        <v>358863</v>
      </c>
      <c r="P17" s="93">
        <v>356166.55285000004</v>
      </c>
      <c r="Q17" s="93">
        <v>347661.52303299995</v>
      </c>
      <c r="R17" s="93">
        <f>SUM(R9:R16)</f>
        <v>351511.90501199994</v>
      </c>
    </row>
    <row r="18" spans="1:18">
      <c r="A18" s="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>
      <c r="A19" s="50" t="s">
        <v>48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</row>
    <row r="20" spans="1:18" s="27" customFormat="1" ht="15">
      <c r="A20" s="54" t="s">
        <v>49</v>
      </c>
      <c r="B20" s="94">
        <v>863.50676582924677</v>
      </c>
      <c r="C20" s="94">
        <v>835.39540309340794</v>
      </c>
      <c r="D20" s="94">
        <v>825.64604029460588</v>
      </c>
      <c r="E20" s="94">
        <v>572.85728999683431</v>
      </c>
      <c r="F20" s="94">
        <v>474.63618288457133</v>
      </c>
      <c r="G20" s="94">
        <v>493.32600853654594</v>
      </c>
      <c r="H20" s="94">
        <v>537.60528299999999</v>
      </c>
      <c r="I20" s="94">
        <v>538.20191899999998</v>
      </c>
      <c r="J20" s="94">
        <v>534.03027199999997</v>
      </c>
      <c r="K20" s="94">
        <v>500.647783</v>
      </c>
      <c r="L20" s="94">
        <v>500.79387600000001</v>
      </c>
      <c r="M20" s="94">
        <v>895.63703699999996</v>
      </c>
      <c r="N20" s="94">
        <v>858.72491300000002</v>
      </c>
      <c r="O20" s="94">
        <v>892</v>
      </c>
      <c r="P20" s="94">
        <v>877.43225099999995</v>
      </c>
      <c r="Q20" s="94">
        <v>820.37687500000004</v>
      </c>
      <c r="R20" s="94">
        <v>781.88032999999996</v>
      </c>
    </row>
    <row r="21" spans="1:18" s="27" customFormat="1" ht="15">
      <c r="A21" s="54" t="s">
        <v>50</v>
      </c>
      <c r="B21" s="94">
        <v>119.316714</v>
      </c>
      <c r="C21" s="94">
        <v>146.020376</v>
      </c>
      <c r="D21" s="94">
        <v>206.66320999999999</v>
      </c>
      <c r="E21" s="94">
        <v>359.26975299999998</v>
      </c>
      <c r="F21" s="94">
        <v>410.31437099999999</v>
      </c>
      <c r="G21" s="94">
        <v>188.33645000000001</v>
      </c>
      <c r="H21" s="94">
        <v>486.520916</v>
      </c>
      <c r="I21" s="94">
        <v>226.82614799999999</v>
      </c>
      <c r="J21" s="94">
        <v>195.11048600000001</v>
      </c>
      <c r="K21" s="94">
        <v>201.05095399999999</v>
      </c>
      <c r="L21" s="94">
        <v>384.98720100000003</v>
      </c>
      <c r="M21" s="94">
        <v>238.14154300000001</v>
      </c>
      <c r="N21" s="94">
        <v>267.89268700000002</v>
      </c>
      <c r="O21" s="94">
        <v>263</v>
      </c>
      <c r="P21" s="94">
        <v>200.56833</v>
      </c>
      <c r="Q21" s="94">
        <v>282.199949</v>
      </c>
      <c r="R21" s="94">
        <v>239.79432</v>
      </c>
    </row>
    <row r="22" spans="1:18" s="27" customFormat="1" ht="15">
      <c r="A22" s="54" t="s">
        <v>51</v>
      </c>
      <c r="B22" s="94">
        <v>1949.0101485936373</v>
      </c>
      <c r="C22" s="94">
        <v>2174.68333195998</v>
      </c>
      <c r="D22" s="94">
        <v>1390.5291609999999</v>
      </c>
      <c r="E22" s="94">
        <v>4867.4171239999996</v>
      </c>
      <c r="F22" s="94">
        <v>1173.066084</v>
      </c>
      <c r="G22" s="94">
        <v>2247.0221211072003</v>
      </c>
      <c r="H22" s="94">
        <v>2382.5777622592</v>
      </c>
      <c r="I22" s="94">
        <v>863.48481600000002</v>
      </c>
      <c r="J22" s="94">
        <v>1608.02395</v>
      </c>
      <c r="K22" s="94">
        <v>1696.0109910000001</v>
      </c>
      <c r="L22" s="94">
        <v>1694.798914</v>
      </c>
      <c r="M22" s="94">
        <v>1597.576517</v>
      </c>
      <c r="N22" s="94">
        <v>1480.9109330000001</v>
      </c>
      <c r="O22" s="94">
        <v>1359</v>
      </c>
      <c r="P22" s="94">
        <v>1218.8884820000001</v>
      </c>
      <c r="Q22" s="94">
        <v>1045.8512020000001</v>
      </c>
      <c r="R22" s="94">
        <v>1101.3715319999999</v>
      </c>
    </row>
    <row r="23" spans="1:18" s="27" customFormat="1" ht="15">
      <c r="A23" s="54" t="s">
        <v>52</v>
      </c>
      <c r="B23" s="94"/>
      <c r="C23" s="94"/>
      <c r="D23" s="94">
        <v>312.02250650660812</v>
      </c>
      <c r="E23" s="94">
        <v>644.787051016747</v>
      </c>
      <c r="F23" s="94">
        <v>335.22745328521228</v>
      </c>
      <c r="G23" s="94">
        <v>347.96271722450649</v>
      </c>
      <c r="H23" s="94">
        <v>540.58590600000002</v>
      </c>
      <c r="I23" s="94">
        <v>463.57028700000001</v>
      </c>
      <c r="J23" s="94">
        <v>231.02454399999999</v>
      </c>
      <c r="K23" s="94">
        <v>51.821765999999997</v>
      </c>
      <c r="L23" s="94">
        <v>31.052067999999998</v>
      </c>
      <c r="M23" s="94">
        <v>8.1604310000000009</v>
      </c>
      <c r="N23" s="94">
        <v>17.961414999999999</v>
      </c>
      <c r="O23" s="94">
        <v>5</v>
      </c>
      <c r="P23" s="94">
        <v>1.2255199999999999</v>
      </c>
      <c r="Q23" s="94">
        <v>1.4893069999999999</v>
      </c>
      <c r="R23" s="94">
        <v>74.963477999999995</v>
      </c>
    </row>
    <row r="24" spans="1:18" ht="15">
      <c r="A24" s="54" t="s">
        <v>53</v>
      </c>
      <c r="B24" s="94">
        <v>927.02905899999996</v>
      </c>
      <c r="C24" s="94">
        <v>836.89325799999995</v>
      </c>
      <c r="D24" s="94">
        <v>978.46473600000002</v>
      </c>
      <c r="E24" s="94">
        <v>1415.6541259999999</v>
      </c>
      <c r="F24" s="94">
        <v>1501.209073</v>
      </c>
      <c r="G24" s="94">
        <v>1510.7937939999999</v>
      </c>
      <c r="H24" s="94">
        <v>1369.4108220000001</v>
      </c>
      <c r="I24" s="94">
        <v>1145.539072</v>
      </c>
      <c r="J24" s="94">
        <v>1488.545071</v>
      </c>
      <c r="K24" s="94">
        <v>1011.9013619999999</v>
      </c>
      <c r="L24" s="94">
        <v>1121.7694059999999</v>
      </c>
      <c r="M24" s="94">
        <v>859.27294300000005</v>
      </c>
      <c r="N24" s="94">
        <v>1055.320127</v>
      </c>
      <c r="O24" s="94">
        <v>664</v>
      </c>
      <c r="P24" s="94">
        <v>598.51971800000001</v>
      </c>
      <c r="Q24" s="94">
        <v>706.56764799999996</v>
      </c>
      <c r="R24" s="94">
        <v>935.15006000000005</v>
      </c>
    </row>
    <row r="25" spans="1:18" ht="15">
      <c r="A25" s="54" t="s">
        <v>54</v>
      </c>
      <c r="B25" s="94">
        <v>16321.051632000001</v>
      </c>
      <c r="C25" s="94">
        <v>6724.4819289999996</v>
      </c>
      <c r="D25" s="94">
        <v>4672.9281019999999</v>
      </c>
      <c r="E25" s="94">
        <v>9385.075777</v>
      </c>
      <c r="F25" s="94">
        <v>8343.9454900000001</v>
      </c>
      <c r="G25" s="94">
        <v>8241.9295189999993</v>
      </c>
      <c r="H25" s="94">
        <v>6787.4079849999998</v>
      </c>
      <c r="I25" s="94">
        <v>11275.648788</v>
      </c>
      <c r="J25" s="94">
        <v>3250.765832</v>
      </c>
      <c r="K25" s="94">
        <v>3537.3270769999999</v>
      </c>
      <c r="L25" s="94">
        <v>14418.916725999999</v>
      </c>
      <c r="M25" s="94">
        <v>3647.1121750000002</v>
      </c>
      <c r="N25" s="94">
        <v>3173.3814619999998</v>
      </c>
      <c r="O25" s="94">
        <v>4115</v>
      </c>
      <c r="P25" s="94">
        <v>3052.35709</v>
      </c>
      <c r="Q25" s="94">
        <v>2679.1482900000001</v>
      </c>
      <c r="R25" s="94">
        <v>2741.4710319999999</v>
      </c>
    </row>
    <row r="26" spans="1:18" ht="15">
      <c r="A26" s="55" t="s">
        <v>55</v>
      </c>
      <c r="B26" s="94"/>
      <c r="C26" s="94"/>
      <c r="D26" s="94"/>
      <c r="E26" s="94"/>
      <c r="F26" s="94"/>
      <c r="G26" s="94"/>
      <c r="H26" s="94"/>
      <c r="I26" s="94">
        <v>294.03836699999999</v>
      </c>
      <c r="J26" s="94">
        <v>749.55394699999999</v>
      </c>
      <c r="K26" s="94">
        <v>1105.7489169999999</v>
      </c>
      <c r="L26" s="94">
        <v>1370.784625</v>
      </c>
      <c r="M26" s="94">
        <v>2162.7340479999998</v>
      </c>
      <c r="N26" s="94">
        <v>1122.224436</v>
      </c>
      <c r="O26" s="94">
        <v>1797</v>
      </c>
      <c r="P26" s="94">
        <v>1423.975737</v>
      </c>
      <c r="Q26" s="94">
        <v>1521.8199520000001</v>
      </c>
      <c r="R26" s="94">
        <v>2126.8974790000002</v>
      </c>
    </row>
    <row r="27" spans="1:18" s="27" customFormat="1" ht="15">
      <c r="A27" s="56" t="s">
        <v>56</v>
      </c>
      <c r="B27" s="96">
        <v>20179.914319422885</v>
      </c>
      <c r="C27" s="96">
        <v>10717.474298053388</v>
      </c>
      <c r="D27" s="96">
        <v>8386.2537558012136</v>
      </c>
      <c r="E27" s="96">
        <v>17245.061121013583</v>
      </c>
      <c r="F27" s="96">
        <v>12238.398654169785</v>
      </c>
      <c r="G27" s="96">
        <v>13029.370609868252</v>
      </c>
      <c r="H27" s="96">
        <v>12104.1086742592</v>
      </c>
      <c r="I27" s="96">
        <v>14807.309396999999</v>
      </c>
      <c r="J27" s="96">
        <v>8057.0541020000001</v>
      </c>
      <c r="K27" s="96">
        <v>8104.5088499999993</v>
      </c>
      <c r="L27" s="96">
        <v>19523.102815999999</v>
      </c>
      <c r="M27" s="96">
        <v>9408.6346940000003</v>
      </c>
      <c r="N27" s="96">
        <v>7976.415973000001</v>
      </c>
      <c r="O27" s="96">
        <v>9096</v>
      </c>
      <c r="P27" s="96">
        <v>7372.9671279999993</v>
      </c>
      <c r="Q27" s="96">
        <v>7057.4532229999995</v>
      </c>
      <c r="R27" s="96">
        <f>SUM(R20:R26)</f>
        <v>8001.5282310000002</v>
      </c>
    </row>
    <row r="28" spans="1:18" ht="15">
      <c r="A28" s="27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>
      <c r="A29" s="50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</row>
    <row r="30" spans="1:18" ht="15.75" thickBot="1">
      <c r="A30" s="58" t="s">
        <v>57</v>
      </c>
      <c r="B30" s="59">
        <v>365446.1383745317</v>
      </c>
      <c r="C30" s="59">
        <v>376495.72181444959</v>
      </c>
      <c r="D30" s="59">
        <v>380333.95995246136</v>
      </c>
      <c r="E30" s="59">
        <v>397326.84692923084</v>
      </c>
      <c r="F30" s="59">
        <v>380696.60220940097</v>
      </c>
      <c r="G30" s="59">
        <v>387459.50556137506</v>
      </c>
      <c r="H30" s="59">
        <v>376200.79112225916</v>
      </c>
      <c r="I30" s="59">
        <v>366218.53288600006</v>
      </c>
      <c r="J30" s="59">
        <v>369914.36055899988</v>
      </c>
      <c r="K30" s="59">
        <v>368369.207169</v>
      </c>
      <c r="L30" s="59">
        <v>379735.81446000002</v>
      </c>
      <c r="M30" s="59">
        <v>373106.03571399994</v>
      </c>
      <c r="N30" s="59">
        <v>359861.77598600002</v>
      </c>
      <c r="O30" s="59">
        <v>367959</v>
      </c>
      <c r="P30" s="59">
        <v>363540</v>
      </c>
      <c r="Q30" s="59">
        <v>354718.97625599994</v>
      </c>
      <c r="R30" s="59">
        <f>SUM(R27,R17)</f>
        <v>359513.43324299995</v>
      </c>
    </row>
    <row r="31" spans="1:18">
      <c r="A31" s="19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s="27" customFormat="1" ht="15">
      <c r="A32" s="53" t="s">
        <v>58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s="27" customFormat="1" ht="15">
      <c r="A33" s="50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</row>
    <row r="34" spans="1:18" ht="15">
      <c r="A34" s="27" t="s">
        <v>59</v>
      </c>
      <c r="B34" s="94">
        <v>174483.23798599999</v>
      </c>
      <c r="C34" s="94">
        <v>179219.33665000001</v>
      </c>
      <c r="D34" s="94">
        <v>176539.74904299999</v>
      </c>
      <c r="E34" s="94">
        <v>180854.43607453548</v>
      </c>
      <c r="F34" s="94">
        <v>164392.959857473</v>
      </c>
      <c r="G34" s="94">
        <v>164494.87008347485</v>
      </c>
      <c r="H34" s="94">
        <v>158738.76672253548</v>
      </c>
      <c r="I34" s="94">
        <v>148730.60174000301</v>
      </c>
      <c r="J34" s="94">
        <v>153606.397055023</v>
      </c>
      <c r="K34" s="94">
        <v>153923.57791944701</v>
      </c>
      <c r="L34" s="94">
        <v>155339.63740497836</v>
      </c>
      <c r="M34" s="94">
        <v>159484.6794116415</v>
      </c>
      <c r="N34" s="94">
        <v>156636.19925200305</v>
      </c>
      <c r="O34" s="94">
        <v>162251</v>
      </c>
      <c r="P34" s="94">
        <v>165108</v>
      </c>
      <c r="Q34" s="94">
        <v>162089.55028709729</v>
      </c>
      <c r="R34" s="94">
        <v>167240.07715209725</v>
      </c>
    </row>
    <row r="35" spans="1:18" ht="15">
      <c r="A35" s="53"/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s="27" customFormat="1" ht="15"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15">
      <c r="A37" s="27" t="s">
        <v>60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</row>
    <row r="38" spans="1:18">
      <c r="A38" s="50" t="s">
        <v>61</v>
      </c>
      <c r="Q38" s="94"/>
      <c r="R38" s="94"/>
    </row>
    <row r="39" spans="1:18" ht="15">
      <c r="A39" s="54" t="s">
        <v>62</v>
      </c>
      <c r="B39" s="94">
        <v>150402.4188621167</v>
      </c>
      <c r="C39" s="94">
        <v>157066.64615637</v>
      </c>
      <c r="D39" s="94">
        <v>159434.46737286478</v>
      </c>
      <c r="E39" s="94">
        <v>171119.19529348452</v>
      </c>
      <c r="F39" s="94">
        <v>170920.01453970041</v>
      </c>
      <c r="G39" s="94">
        <v>178173.62542563677</v>
      </c>
      <c r="H39" s="94">
        <v>179162.54897200002</v>
      </c>
      <c r="I39" s="94">
        <v>171649.55976199999</v>
      </c>
      <c r="J39" s="94">
        <v>173753.09041400001</v>
      </c>
      <c r="K39" s="94">
        <v>170405.41259699999</v>
      </c>
      <c r="L39" s="94">
        <v>172770.89905000001</v>
      </c>
      <c r="M39" s="94">
        <v>172912.38444200001</v>
      </c>
      <c r="N39" s="94">
        <v>158715.30257500001</v>
      </c>
      <c r="O39" s="94">
        <v>154097</v>
      </c>
      <c r="P39" s="94">
        <v>163052.983362</v>
      </c>
      <c r="Q39" s="94">
        <v>155752.201749</v>
      </c>
      <c r="R39" s="94">
        <v>150901.760148</v>
      </c>
    </row>
    <row r="40" spans="1:18">
      <c r="A40" s="51" t="s">
        <v>63</v>
      </c>
      <c r="B40" s="94">
        <v>1393.1065189999999</v>
      </c>
      <c r="C40" s="94">
        <v>914.01503200000002</v>
      </c>
      <c r="D40" s="94">
        <v>1294.371165</v>
      </c>
      <c r="E40" s="94">
        <v>1331.4445940000001</v>
      </c>
      <c r="F40" s="94">
        <v>1330.1014270000001</v>
      </c>
      <c r="G40" s="94">
        <v>1334.9915860000001</v>
      </c>
      <c r="H40" s="94">
        <v>1132.6944249999999</v>
      </c>
      <c r="I40" s="94">
        <v>1090.881547</v>
      </c>
      <c r="J40" s="94">
        <v>1114.857397</v>
      </c>
      <c r="K40" s="94">
        <v>1228.7523550000001</v>
      </c>
      <c r="L40" s="94">
        <v>1286.5669370000001</v>
      </c>
      <c r="M40" s="94">
        <v>1296.838375</v>
      </c>
      <c r="N40" s="94">
        <v>1271.9692299999999</v>
      </c>
      <c r="O40" s="94">
        <v>1311</v>
      </c>
      <c r="P40" s="94">
        <v>1295.5214470000001</v>
      </c>
      <c r="Q40" s="94">
        <v>1281.2176609999999</v>
      </c>
      <c r="R40" s="94">
        <v>1322.0146689999999</v>
      </c>
    </row>
    <row r="41" spans="1:18" ht="15">
      <c r="A41" s="54" t="s">
        <v>64</v>
      </c>
      <c r="B41" s="94">
        <v>255.00683220427513</v>
      </c>
      <c r="C41" s="94">
        <v>113.58947361348963</v>
      </c>
      <c r="D41" s="94">
        <v>138.77670667230319</v>
      </c>
      <c r="E41" s="94">
        <v>51.280557603054525</v>
      </c>
      <c r="F41" s="94">
        <v>65.687512095793252</v>
      </c>
      <c r="G41" s="94">
        <v>50.713198787897589</v>
      </c>
      <c r="H41" s="94">
        <v>45.97672</v>
      </c>
      <c r="I41" s="94">
        <v>480.69366400000001</v>
      </c>
      <c r="J41" s="94">
        <v>183.68859699999999</v>
      </c>
      <c r="K41" s="94">
        <v>169.89656299999999</v>
      </c>
      <c r="L41" s="94">
        <v>972.86349700000005</v>
      </c>
      <c r="M41" s="94">
        <v>632.40160000000003</v>
      </c>
      <c r="N41" s="94">
        <v>503.40152999999998</v>
      </c>
      <c r="O41" s="94">
        <v>713</v>
      </c>
      <c r="P41" s="94">
        <v>467.65217899999999</v>
      </c>
      <c r="Q41" s="94">
        <v>381.90129300000001</v>
      </c>
      <c r="R41" s="94">
        <v>267.16778900000003</v>
      </c>
    </row>
    <row r="42" spans="1:18" s="27" customFormat="1" ht="15">
      <c r="A42" s="54" t="s">
        <v>65</v>
      </c>
      <c r="B42" s="94">
        <v>24303.246942000002</v>
      </c>
      <c r="C42" s="94">
        <v>25235.298344999999</v>
      </c>
      <c r="D42" s="94">
        <v>24639.062743999999</v>
      </c>
      <c r="E42" s="94">
        <v>22940.835202999999</v>
      </c>
      <c r="F42" s="94">
        <v>21856.235255</v>
      </c>
      <c r="G42" s="94">
        <v>20251.835002</v>
      </c>
      <c r="H42" s="94">
        <v>18339.862351</v>
      </c>
      <c r="I42" s="94">
        <v>18491.636712</v>
      </c>
      <c r="J42" s="94">
        <v>19072.712843000001</v>
      </c>
      <c r="K42" s="94">
        <v>19406.522517000001</v>
      </c>
      <c r="L42" s="94">
        <v>20034.880280000001</v>
      </c>
      <c r="M42" s="94">
        <v>20668.059033000001</v>
      </c>
      <c r="N42" s="94">
        <v>21267.849258999999</v>
      </c>
      <c r="O42" s="94">
        <v>22278</v>
      </c>
      <c r="P42" s="94">
        <v>20682.761804000002</v>
      </c>
      <c r="Q42" s="94">
        <v>21080.122185</v>
      </c>
      <c r="R42" s="94">
        <v>21971.352539</v>
      </c>
    </row>
    <row r="43" spans="1:18" s="27" customFormat="1" ht="15">
      <c r="A43" s="61" t="s">
        <v>66</v>
      </c>
      <c r="B43" s="95">
        <v>940.70822199999998</v>
      </c>
      <c r="C43" s="95">
        <v>1013.726723</v>
      </c>
      <c r="D43" s="95">
        <v>1046.1282389999999</v>
      </c>
      <c r="E43" s="95">
        <v>2699.5381050000001</v>
      </c>
      <c r="F43" s="95">
        <v>1570.623349</v>
      </c>
      <c r="G43" s="95">
        <v>1644.9542819999999</v>
      </c>
      <c r="H43" s="95">
        <v>1704.7661419999999</v>
      </c>
      <c r="I43" s="95">
        <v>1613.5658450000001</v>
      </c>
      <c r="J43" s="95">
        <v>1668.6772639999999</v>
      </c>
      <c r="K43" s="95">
        <v>1660.74155</v>
      </c>
      <c r="L43" s="95">
        <v>1666.5369370000001</v>
      </c>
      <c r="M43" s="95">
        <v>1874.6300759999999</v>
      </c>
      <c r="N43" s="95">
        <v>1813.9440010000001</v>
      </c>
      <c r="O43" s="95">
        <v>1809</v>
      </c>
      <c r="P43" s="95">
        <v>1755.5928120000001</v>
      </c>
      <c r="Q43" s="95">
        <v>1586.7661330000001</v>
      </c>
      <c r="R43" s="95">
        <v>1675.68956</v>
      </c>
    </row>
    <row r="44" spans="1:18" s="27" customFormat="1" ht="15">
      <c r="A44" s="53" t="s">
        <v>67</v>
      </c>
      <c r="B44" s="93">
        <v>177294.48737732094</v>
      </c>
      <c r="C44" s="93">
        <v>184343.27572998346</v>
      </c>
      <c r="D44" s="93">
        <v>186552.80622753708</v>
      </c>
      <c r="E44" s="93">
        <v>198142.29375308758</v>
      </c>
      <c r="F44" s="93">
        <v>195742.66208279619</v>
      </c>
      <c r="G44" s="93">
        <v>201456.11949442467</v>
      </c>
      <c r="H44" s="93">
        <v>200385.84861000002</v>
      </c>
      <c r="I44" s="93">
        <v>193326.33752999999</v>
      </c>
      <c r="J44" s="93">
        <v>195793.02651500003</v>
      </c>
      <c r="K44" s="93">
        <v>192871.32558199999</v>
      </c>
      <c r="L44" s="93">
        <v>196731.74670100003</v>
      </c>
      <c r="M44" s="93">
        <v>197384.31352600001</v>
      </c>
      <c r="N44" s="93">
        <v>183572.46659500001</v>
      </c>
      <c r="O44" s="93">
        <v>180209</v>
      </c>
      <c r="P44" s="93">
        <v>187254.511604</v>
      </c>
      <c r="Q44" s="93">
        <v>180082.20902099999</v>
      </c>
      <c r="R44" s="93">
        <f>SUM(R38:R43)</f>
        <v>176137.98470499998</v>
      </c>
    </row>
    <row r="45" spans="1:18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  <row r="46" spans="1:18">
      <c r="A46" s="50" t="s">
        <v>68</v>
      </c>
    </row>
    <row r="47" spans="1:18" ht="15">
      <c r="A47" s="54" t="s">
        <v>69</v>
      </c>
      <c r="B47" s="94">
        <v>6352.3523188833169</v>
      </c>
      <c r="C47" s="94">
        <v>5740.8081096300002</v>
      </c>
      <c r="D47" s="94">
        <v>9897.8018241352147</v>
      </c>
      <c r="E47" s="94">
        <v>11571.814982515476</v>
      </c>
      <c r="F47" s="94">
        <v>13896.649847299612</v>
      </c>
      <c r="G47" s="94">
        <v>14861.407427363238</v>
      </c>
      <c r="H47" s="94">
        <v>10313.723643000001</v>
      </c>
      <c r="I47" s="94">
        <v>19600.840667999997</v>
      </c>
      <c r="J47" s="94">
        <v>16111.410352999999</v>
      </c>
      <c r="K47" s="94">
        <v>17107.798964000001</v>
      </c>
      <c r="L47" s="94">
        <v>23431.785157999999</v>
      </c>
      <c r="M47" s="94">
        <v>11379.467825</v>
      </c>
      <c r="N47" s="94">
        <v>15617.286737999999</v>
      </c>
      <c r="O47" s="94">
        <v>21519</v>
      </c>
      <c r="P47" s="94">
        <v>7205.4115079999992</v>
      </c>
      <c r="Q47" s="94">
        <v>8714.6411669999998</v>
      </c>
      <c r="R47" s="94">
        <v>12045.109498</v>
      </c>
    </row>
    <row r="48" spans="1:18">
      <c r="A48" s="51" t="s">
        <v>70</v>
      </c>
      <c r="B48" s="94">
        <v>17.286823999999999</v>
      </c>
      <c r="C48" s="94">
        <v>11.946833</v>
      </c>
      <c r="D48" s="94">
        <v>74.001583999999994</v>
      </c>
      <c r="E48" s="94">
        <v>84.276319999999998</v>
      </c>
      <c r="F48" s="94">
        <v>113.024889</v>
      </c>
      <c r="G48" s="94">
        <v>109.366659</v>
      </c>
      <c r="H48" s="94">
        <v>91.267251999999999</v>
      </c>
      <c r="I48" s="94">
        <v>84.522323</v>
      </c>
      <c r="J48" s="94">
        <v>78.817792999999995</v>
      </c>
      <c r="K48" s="94">
        <v>81.922691999999998</v>
      </c>
      <c r="L48" s="94">
        <v>70.489326000000005</v>
      </c>
      <c r="M48" s="94">
        <v>59.144727000000003</v>
      </c>
      <c r="N48" s="94">
        <v>48.565012000000003</v>
      </c>
      <c r="O48" s="94">
        <v>46</v>
      </c>
      <c r="P48" s="94">
        <v>42.912821999999998</v>
      </c>
      <c r="Q48" s="94">
        <v>42.142462000000002</v>
      </c>
      <c r="R48" s="94">
        <v>41.263064</v>
      </c>
    </row>
    <row r="49" spans="1:18" s="62" customFormat="1" ht="15">
      <c r="A49" s="54" t="s">
        <v>71</v>
      </c>
      <c r="B49" s="94">
        <v>475.30580900000001</v>
      </c>
      <c r="C49" s="94">
        <v>632.61886200000004</v>
      </c>
      <c r="D49" s="94">
        <v>447.75243999999998</v>
      </c>
      <c r="E49" s="94">
        <v>832.51556900000003</v>
      </c>
      <c r="F49" s="94">
        <v>815.44793000000004</v>
      </c>
      <c r="G49" s="94">
        <v>509.015534</v>
      </c>
      <c r="H49" s="94">
        <v>433.57278000000002</v>
      </c>
      <c r="I49" s="94">
        <v>737.97177199999999</v>
      </c>
      <c r="J49" s="94">
        <v>475.06498399999998</v>
      </c>
      <c r="K49" s="94">
        <v>432.15978100000001</v>
      </c>
      <c r="L49" s="94">
        <v>494.26797699999997</v>
      </c>
      <c r="M49" s="94">
        <v>662.41513999999995</v>
      </c>
      <c r="N49" s="94">
        <v>579.58362899999997</v>
      </c>
      <c r="O49" s="94">
        <v>404</v>
      </c>
      <c r="P49" s="94">
        <v>468.251239</v>
      </c>
      <c r="Q49" s="94">
        <v>684.50300600000003</v>
      </c>
      <c r="R49" s="94">
        <v>637.08767799999998</v>
      </c>
    </row>
    <row r="50" spans="1:18" s="62" customFormat="1" ht="15">
      <c r="A50" s="54" t="s">
        <v>72</v>
      </c>
      <c r="B50" s="94">
        <v>4551.5949309999996</v>
      </c>
      <c r="C50" s="94">
        <v>4198.2206169999999</v>
      </c>
      <c r="D50" s="94">
        <v>4002.34789</v>
      </c>
      <c r="E50" s="94">
        <v>3007.6505189999998</v>
      </c>
      <c r="F50" s="94">
        <v>2702.7770740000001</v>
      </c>
      <c r="G50" s="94">
        <v>3364.7959071072</v>
      </c>
      <c r="H50" s="94">
        <v>3503.5537952591999</v>
      </c>
      <c r="I50" s="94">
        <v>1017.049714</v>
      </c>
      <c r="J50" s="94">
        <v>1403.3029470000001</v>
      </c>
      <c r="K50" s="94">
        <v>1597.4639540000001</v>
      </c>
      <c r="L50" s="94">
        <v>1383.239335</v>
      </c>
      <c r="M50" s="94">
        <v>1803.338894</v>
      </c>
      <c r="N50" s="94">
        <v>1311.687911</v>
      </c>
      <c r="O50" s="94">
        <v>1513</v>
      </c>
      <c r="P50" s="94">
        <v>1285.953626</v>
      </c>
      <c r="Q50" s="94">
        <v>1162.5356320000001</v>
      </c>
      <c r="R50" s="94">
        <v>1411.3817760000002</v>
      </c>
    </row>
    <row r="51" spans="1:18" ht="15">
      <c r="A51" s="54" t="s">
        <v>73</v>
      </c>
      <c r="B51" s="94">
        <v>0.81518832730000002</v>
      </c>
      <c r="C51" s="94">
        <v>0.63570583613099996</v>
      </c>
      <c r="D51" s="94">
        <v>1.6821927889999999</v>
      </c>
      <c r="E51" s="94">
        <v>75.456279627699999</v>
      </c>
      <c r="F51" s="94">
        <v>60.136998305100001</v>
      </c>
      <c r="G51" s="94">
        <v>40.093911479999996</v>
      </c>
      <c r="H51" s="94">
        <v>15.162630999999999</v>
      </c>
      <c r="I51" s="94">
        <v>0</v>
      </c>
      <c r="J51" s="94">
        <v>2</v>
      </c>
      <c r="K51" s="94">
        <v>27.352965000000001</v>
      </c>
      <c r="L51" s="94">
        <v>27.646494000000001</v>
      </c>
      <c r="M51" s="94">
        <v>28.319915000000002</v>
      </c>
      <c r="N51" s="94">
        <v>19.49522</v>
      </c>
      <c r="O51" s="94">
        <v>56</v>
      </c>
      <c r="P51" s="94">
        <v>28.753022000000001</v>
      </c>
      <c r="Q51" s="94">
        <v>42.481437999999997</v>
      </c>
      <c r="R51" s="94">
        <v>15.370132</v>
      </c>
    </row>
    <row r="52" spans="1:18" ht="15">
      <c r="A52" s="64" t="s">
        <v>74</v>
      </c>
      <c r="B52" s="94">
        <v>2271.057397</v>
      </c>
      <c r="C52" s="94">
        <v>2348.8785440000001</v>
      </c>
      <c r="D52" s="94">
        <v>2817.8178469999998</v>
      </c>
      <c r="E52" s="94">
        <v>2758.4031479999999</v>
      </c>
      <c r="F52" s="94">
        <v>2972.9435309999999</v>
      </c>
      <c r="G52" s="94">
        <v>2623.8356659999999</v>
      </c>
      <c r="H52" s="94">
        <v>2718.8961199999999</v>
      </c>
      <c r="I52" s="94">
        <v>2721.2094590000002</v>
      </c>
      <c r="J52" s="94">
        <v>2444.3422860000001</v>
      </c>
      <c r="K52" s="94">
        <v>2327.6047709999998</v>
      </c>
      <c r="L52" s="94">
        <v>2257.0012860000002</v>
      </c>
      <c r="M52" s="94">
        <v>2304.3555759999999</v>
      </c>
      <c r="N52" s="94">
        <v>2076.4908970000001</v>
      </c>
      <c r="O52" s="94">
        <v>1961</v>
      </c>
      <c r="P52" s="94">
        <v>2145.5227460000001</v>
      </c>
      <c r="Q52" s="94">
        <v>1900.9125799999999</v>
      </c>
      <c r="R52" s="94">
        <v>1985.164968</v>
      </c>
    </row>
    <row r="53" spans="1:18" s="27" customFormat="1" ht="15">
      <c r="A53" s="27" t="s">
        <v>75</v>
      </c>
      <c r="B53" s="96">
        <v>13668.412468210618</v>
      </c>
      <c r="C53" s="96">
        <v>12933.108671466132</v>
      </c>
      <c r="D53" s="96">
        <v>17241.403777924214</v>
      </c>
      <c r="E53" s="96">
        <v>18330.116818143175</v>
      </c>
      <c r="F53" s="96">
        <v>20560.980269604715</v>
      </c>
      <c r="G53" s="96">
        <v>21508.515104950435</v>
      </c>
      <c r="H53" s="96">
        <v>17076.1762212592</v>
      </c>
      <c r="I53" s="96">
        <v>24161.593936000001</v>
      </c>
      <c r="J53" s="96">
        <v>20514.938362999997</v>
      </c>
      <c r="K53" s="96">
        <v>21574.303126999996</v>
      </c>
      <c r="L53" s="96">
        <v>27664.429575999995</v>
      </c>
      <c r="M53" s="96">
        <v>16237.042077</v>
      </c>
      <c r="N53" s="96">
        <v>19653.109407</v>
      </c>
      <c r="O53" s="96">
        <v>25499</v>
      </c>
      <c r="P53" s="96">
        <v>11176.804963</v>
      </c>
      <c r="Q53" s="96">
        <v>12547.216285</v>
      </c>
      <c r="R53" s="96">
        <f>SUM(R47:R52)</f>
        <v>16135.377116</v>
      </c>
    </row>
    <row r="54" spans="1:18" ht="15">
      <c r="A54" s="1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1:18" s="27" customFormat="1" ht="1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s="27" customFormat="1" ht="15.75" thickBot="1">
      <c r="A56" s="65" t="s">
        <v>76</v>
      </c>
      <c r="B56" s="66">
        <v>365446.13783153152</v>
      </c>
      <c r="C56" s="66">
        <v>376495.7210514496</v>
      </c>
      <c r="D56" s="66">
        <v>380333.95904846123</v>
      </c>
      <c r="E56" s="66">
        <v>397326.84664576623</v>
      </c>
      <c r="F56" s="66">
        <v>380696.6022098739</v>
      </c>
      <c r="G56" s="66">
        <v>387459.50468284998</v>
      </c>
      <c r="H56" s="66">
        <v>376200.7915537947</v>
      </c>
      <c r="I56" s="66">
        <v>366218.53320600302</v>
      </c>
      <c r="J56" s="66">
        <v>369914.36193302303</v>
      </c>
      <c r="K56" s="66">
        <v>368369.20662844699</v>
      </c>
      <c r="L56" s="66">
        <v>379735.81368197838</v>
      </c>
      <c r="M56" s="66">
        <v>373106.03501464147</v>
      </c>
      <c r="N56" s="66">
        <v>359861.77525400306</v>
      </c>
      <c r="O56" s="66">
        <v>367959</v>
      </c>
      <c r="P56" s="66">
        <v>363540</v>
      </c>
      <c r="Q56" s="66">
        <v>354718.97559309728</v>
      </c>
      <c r="R56" s="66">
        <f>SUM(R44,R53,R34)</f>
        <v>359513.43897309725</v>
      </c>
    </row>
    <row r="57" spans="1:18" s="27" customFormat="1" ht="15">
      <c r="A57" s="49"/>
    </row>
    <row r="58" spans="1:18" ht="15"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</row>
    <row r="59" spans="1:18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spans="1:18"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1:18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spans="1:18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spans="1:18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81F1-0FD2-485C-A908-1F86E925B629}">
  <sheetPr>
    <pageSetUpPr fitToPage="1"/>
  </sheetPr>
  <dimension ref="A1:U58"/>
  <sheetViews>
    <sheetView showGridLines="0" zoomScale="115" zoomScaleNormal="115" workbookViewId="0">
      <pane xSplit="1" ySplit="6" topLeftCell="I39" activePane="bottomRight" state="frozen"/>
      <selection activeCell="B1" sqref="B1"/>
      <selection pane="topRight" activeCell="B1" sqref="B1"/>
      <selection pane="bottomLeft" activeCell="B1" sqref="B1"/>
      <selection pane="bottomRight" activeCell="T58" sqref="T58"/>
    </sheetView>
  </sheetViews>
  <sheetFormatPr defaultColWidth="9.5703125" defaultRowHeight="14.25"/>
  <cols>
    <col min="1" max="1" width="72" style="25" customWidth="1"/>
    <col min="2" max="18" width="9.42578125" style="51" bestFit="1" customWidth="1"/>
    <col min="19" max="16384" width="9.5703125" style="51"/>
  </cols>
  <sheetData>
    <row r="1" spans="1:21" s="87" customFormat="1" ht="17.850000000000001" customHeight="1">
      <c r="A1" s="69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21" s="87" customFormat="1" ht="17.850000000000001" customHeight="1">
      <c r="A2" s="71" t="str">
        <f>+'Incomestatement-Y'!A2</f>
        <v xml:space="preserve">Q1 2026 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21" s="13" customFormat="1">
      <c r="A3" s="15"/>
    </row>
    <row r="4" spans="1:21" s="25" customFormat="1" ht="18">
      <c r="A4" s="47" t="s">
        <v>77</v>
      </c>
    </row>
    <row r="5" spans="1:21" s="25" customFormat="1"/>
    <row r="6" spans="1:21" ht="15">
      <c r="A6" s="73" t="s">
        <v>8</v>
      </c>
      <c r="B6" s="88" t="s">
        <v>116</v>
      </c>
      <c r="C6" s="88" t="s">
        <v>117</v>
      </c>
      <c r="D6" s="88" t="s">
        <v>118</v>
      </c>
      <c r="E6" s="88" t="s">
        <v>119</v>
      </c>
      <c r="F6" s="88" t="s">
        <v>120</v>
      </c>
      <c r="G6" s="88" t="s">
        <v>121</v>
      </c>
      <c r="H6" s="88" t="s">
        <v>122</v>
      </c>
      <c r="I6" s="88" t="s">
        <v>123</v>
      </c>
      <c r="J6" s="88" t="s">
        <v>124</v>
      </c>
      <c r="K6" s="88" t="s">
        <v>125</v>
      </c>
      <c r="L6" s="88" t="s">
        <v>126</v>
      </c>
      <c r="M6" s="88" t="s">
        <v>127</v>
      </c>
      <c r="N6" s="88" t="s">
        <v>128</v>
      </c>
      <c r="O6" s="88" t="s">
        <v>129</v>
      </c>
      <c r="P6" s="88" t="s">
        <v>130</v>
      </c>
      <c r="Q6" s="88" t="s">
        <v>131</v>
      </c>
      <c r="R6" s="88" t="s">
        <v>137</v>
      </c>
    </row>
    <row r="7" spans="1:21" s="40" customFormat="1" ht="15">
      <c r="A7" s="74" t="s">
        <v>134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21">
      <c r="A8" s="51" t="s">
        <v>31</v>
      </c>
      <c r="B8" s="63">
        <v>10612.514900999999</v>
      </c>
      <c r="C8" s="63">
        <v>1517.5170990000006</v>
      </c>
      <c r="D8" s="63">
        <v>-5525.262999999999</v>
      </c>
      <c r="E8" s="63">
        <v>-12967.048999999999</v>
      </c>
      <c r="F8" s="63">
        <v>-14157.031999999999</v>
      </c>
      <c r="G8" s="63">
        <v>-9240.8168520000036</v>
      </c>
      <c r="H8" s="63">
        <v>-3707.2040709999928</v>
      </c>
      <c r="I8" s="63">
        <v>-1517.8013849999988</v>
      </c>
      <c r="J8" s="63">
        <v>1320.259</v>
      </c>
      <c r="K8" s="63">
        <v>3135.4440000000004</v>
      </c>
      <c r="L8" s="63">
        <v>3323.3349999999991</v>
      </c>
      <c r="M8" s="63">
        <v>3210.9492490000002</v>
      </c>
      <c r="N8" s="63">
        <v>8655.4351829999996</v>
      </c>
      <c r="O8" s="63">
        <v>3158</v>
      </c>
      <c r="P8" s="63">
        <v>2640.5853819999993</v>
      </c>
      <c r="Q8" s="63">
        <v>1218.9650170000004</v>
      </c>
      <c r="R8" s="63">
        <v>3276.095793</v>
      </c>
    </row>
    <row r="9" spans="1:21">
      <c r="A9" s="51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spans="1:21">
      <c r="A10" s="51" t="s">
        <v>79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21">
      <c r="A11" s="75" t="s">
        <v>80</v>
      </c>
      <c r="B11" s="63">
        <v>-9223.5329999999994</v>
      </c>
      <c r="C11" s="63">
        <v>-3852.8612066454989</v>
      </c>
      <c r="D11" s="63">
        <v>6467.8612066454989</v>
      </c>
      <c r="E11" s="63">
        <v>11729.629229337521</v>
      </c>
      <c r="F11" s="63">
        <v>13521.04</v>
      </c>
      <c r="G11" s="63">
        <v>7351.43</v>
      </c>
      <c r="H11" s="63">
        <v>4923.5299999999988</v>
      </c>
      <c r="I11" s="63">
        <v>5333.7920000000013</v>
      </c>
      <c r="J11" s="63">
        <v>-2486.8690000000001</v>
      </c>
      <c r="K11" s="63">
        <v>-1248.739</v>
      </c>
      <c r="L11" s="63">
        <v>-2587.8390000000004</v>
      </c>
      <c r="M11" s="63">
        <v>-2315.2376910000007</v>
      </c>
      <c r="N11" s="63">
        <v>-3086.4546460000001</v>
      </c>
      <c r="O11" s="63">
        <v>-3793.0775979999999</v>
      </c>
      <c r="P11" s="63">
        <v>-692.16195599999992</v>
      </c>
      <c r="Q11" s="63">
        <v>-1684.343406</v>
      </c>
      <c r="R11" s="63">
        <v>-2642.5256330000002</v>
      </c>
      <c r="S11" s="63"/>
      <c r="T11" s="63"/>
      <c r="U11" s="63"/>
    </row>
    <row r="12" spans="1:21">
      <c r="A12" s="75" t="s">
        <v>22</v>
      </c>
      <c r="B12" s="63">
        <v>13.162718938148499</v>
      </c>
      <c r="C12" s="63">
        <v>6.0784127073298704</v>
      </c>
      <c r="D12" s="63">
        <v>16</v>
      </c>
      <c r="E12" s="63">
        <v>-437</v>
      </c>
      <c r="F12" s="63">
        <v>-20</v>
      </c>
      <c r="G12" s="63">
        <v>5.0999999999999996</v>
      </c>
      <c r="H12" s="63">
        <v>-18.067134999999997</v>
      </c>
      <c r="I12" s="63">
        <v>7.520590999999996</v>
      </c>
      <c r="J12" s="63">
        <v>357.04500000000002</v>
      </c>
      <c r="K12" s="63">
        <v>382.8</v>
      </c>
      <c r="L12" s="63">
        <v>-18.846000000000004</v>
      </c>
      <c r="M12" s="63">
        <v>-13.897376000000008</v>
      </c>
      <c r="N12" s="63">
        <v>-2.3146360000000001</v>
      </c>
      <c r="O12" s="63">
        <v>10.14883</v>
      </c>
      <c r="P12" s="63">
        <v>-1.1447219999999998</v>
      </c>
      <c r="Q12" s="63">
        <v>25.564927999999995</v>
      </c>
      <c r="R12" s="63">
        <v>27.326798</v>
      </c>
      <c r="S12" s="63"/>
      <c r="T12" s="63"/>
      <c r="U12" s="63"/>
    </row>
    <row r="13" spans="1:21">
      <c r="A13" s="75" t="s">
        <v>29</v>
      </c>
      <c r="B13" s="63">
        <v>-421.14699999999999</v>
      </c>
      <c r="C13" s="63">
        <v>-462.137</v>
      </c>
      <c r="D13" s="63">
        <v>-80</v>
      </c>
      <c r="E13" s="63">
        <v>-152</v>
      </c>
      <c r="F13" s="63">
        <v>448.28800000000001</v>
      </c>
      <c r="G13" s="63">
        <v>-256.94500000000005</v>
      </c>
      <c r="H13" s="63">
        <v>18.560000000000031</v>
      </c>
      <c r="I13" s="63">
        <v>963.04700000000003</v>
      </c>
      <c r="J13" s="63">
        <v>-199.47300000000001</v>
      </c>
      <c r="K13" s="63">
        <v>189.49</v>
      </c>
      <c r="L13" s="63">
        <v>992.71900000000005</v>
      </c>
      <c r="M13" s="63">
        <v>-368.1397980000001</v>
      </c>
      <c r="N13" s="63">
        <v>-153.47545400000001</v>
      </c>
      <c r="O13" s="63">
        <v>292.00498400000004</v>
      </c>
      <c r="P13" s="63">
        <v>-147.23837800000001</v>
      </c>
      <c r="Q13" s="63">
        <v>-60.951985000000008</v>
      </c>
      <c r="R13" s="63">
        <v>-410.47431</v>
      </c>
      <c r="S13" s="63"/>
      <c r="T13" s="63"/>
      <c r="U13" s="63"/>
    </row>
    <row r="14" spans="1:21">
      <c r="A14" s="75" t="s">
        <v>26</v>
      </c>
      <c r="B14" s="63">
        <v>-65.889768000000004</v>
      </c>
      <c r="C14" s="63">
        <v>4.4865349999999999</v>
      </c>
      <c r="D14" s="63">
        <v>-45.954979000000002</v>
      </c>
      <c r="E14" s="63">
        <v>-208</v>
      </c>
      <c r="F14" s="63">
        <v>-39</v>
      </c>
      <c r="G14" s="63">
        <v>-8</v>
      </c>
      <c r="H14" s="63">
        <v>-114.623008</v>
      </c>
      <c r="I14" s="63">
        <v>-162.18901199999999</v>
      </c>
      <c r="J14" s="63">
        <v>-85.136159000000006</v>
      </c>
      <c r="K14" s="63">
        <v>-36.374221999999989</v>
      </c>
      <c r="L14" s="63">
        <v>-55.6</v>
      </c>
      <c r="M14" s="63">
        <v>-30</v>
      </c>
      <c r="N14" s="63">
        <v>-42</v>
      </c>
      <c r="O14" s="63">
        <v>-30.416663999999997</v>
      </c>
      <c r="P14" s="63">
        <v>-6.2237779999999958</v>
      </c>
      <c r="Q14" s="63">
        <v>-28.861650000000012</v>
      </c>
      <c r="R14" s="63">
        <v>-17.93</v>
      </c>
      <c r="S14" s="63"/>
      <c r="T14" s="63"/>
      <c r="U14" s="63"/>
    </row>
    <row r="15" spans="1:21">
      <c r="A15" s="75" t="s">
        <v>27</v>
      </c>
      <c r="B15" s="63">
        <v>467.55441300000001</v>
      </c>
      <c r="C15" s="63">
        <v>415.19468699999999</v>
      </c>
      <c r="D15" s="63">
        <v>543.23380699999996</v>
      </c>
      <c r="E15" s="63">
        <v>849</v>
      </c>
      <c r="F15" s="63">
        <v>999</v>
      </c>
      <c r="G15" s="63">
        <v>1202</v>
      </c>
      <c r="H15" s="63">
        <v>1334.3664440000002</v>
      </c>
      <c r="I15" s="63">
        <v>1403.5836479999994</v>
      </c>
      <c r="J15" s="63">
        <v>1420.3439169999999</v>
      </c>
      <c r="K15" s="63">
        <v>1476.1250830000001</v>
      </c>
      <c r="L15" s="63">
        <v>1550.5409739999998</v>
      </c>
      <c r="M15" s="63">
        <v>1575.9900260000006</v>
      </c>
      <c r="N15" s="63">
        <v>1519.270383</v>
      </c>
      <c r="O15" s="63">
        <v>1441.4068050000001</v>
      </c>
      <c r="P15" s="63">
        <v>1462.4570399999998</v>
      </c>
      <c r="Q15" s="63">
        <v>1387.9624650000005</v>
      </c>
      <c r="R15" s="63">
        <v>1351.7270000000001</v>
      </c>
      <c r="S15" s="63"/>
      <c r="T15" s="63"/>
      <c r="U15" s="63"/>
    </row>
    <row r="16" spans="1:21">
      <c r="A16" s="75" t="s">
        <v>24</v>
      </c>
      <c r="B16" s="63">
        <v>-26.279999999999973</v>
      </c>
      <c r="C16" s="63">
        <v>196.23900000000003</v>
      </c>
      <c r="D16" s="63">
        <v>-1552.8663724456201</v>
      </c>
      <c r="E16" s="63">
        <v>973.24254139275001</v>
      </c>
      <c r="F16" s="63">
        <v>446.976</v>
      </c>
      <c r="G16" s="63">
        <v>-114</v>
      </c>
      <c r="H16" s="63">
        <v>1225.1080000000002</v>
      </c>
      <c r="I16" s="63">
        <v>-714.51207000000022</v>
      </c>
      <c r="J16" s="63">
        <v>-186.83600000000001</v>
      </c>
      <c r="K16" s="63">
        <v>91.682000000000016</v>
      </c>
      <c r="L16" s="63">
        <v>175.07999999999998</v>
      </c>
      <c r="M16" s="63">
        <v>-21.463824999999986</v>
      </c>
      <c r="N16" s="63">
        <v>-6.8290420000000003</v>
      </c>
      <c r="O16" s="63">
        <v>27.764965</v>
      </c>
      <c r="P16" s="63">
        <v>36.375925999999993</v>
      </c>
      <c r="Q16" s="63">
        <v>-93.026118999999994</v>
      </c>
      <c r="R16" s="63">
        <v>-78.746898999999999</v>
      </c>
      <c r="S16" s="63"/>
      <c r="T16" s="63"/>
      <c r="U16" s="63"/>
    </row>
    <row r="17" spans="1:21">
      <c r="A17" s="75" t="s">
        <v>19</v>
      </c>
      <c r="B17" s="63">
        <v>0</v>
      </c>
      <c r="C17" s="63">
        <v>0</v>
      </c>
      <c r="D17" s="63">
        <v>0</v>
      </c>
      <c r="E17" s="63">
        <v>0</v>
      </c>
      <c r="F17" s="63">
        <v>-3.9</v>
      </c>
      <c r="G17" s="63">
        <v>-20</v>
      </c>
      <c r="H17" s="63">
        <v>-28.365649000000001</v>
      </c>
      <c r="I17" s="63">
        <v>-182.39605599999999</v>
      </c>
      <c r="J17" s="63">
        <v>-206</v>
      </c>
      <c r="K17" s="63">
        <v>-638</v>
      </c>
      <c r="L17" s="63">
        <v>-473.79700000000003</v>
      </c>
      <c r="M17" s="63">
        <v>-364.30235600000015</v>
      </c>
      <c r="N17" s="63">
        <v>-431.22349800000001</v>
      </c>
      <c r="O17" s="63">
        <v>-463.00729199999995</v>
      </c>
      <c r="P17" s="63">
        <v>-641.67520599999989</v>
      </c>
      <c r="Q17" s="63">
        <v>-681.912781</v>
      </c>
      <c r="R17" s="63">
        <v>-550.567678</v>
      </c>
      <c r="S17" s="63"/>
      <c r="T17" s="63"/>
      <c r="U17" s="63"/>
    </row>
    <row r="18" spans="1:21" s="40" customFormat="1" ht="15">
      <c r="A18" s="75" t="s">
        <v>81</v>
      </c>
      <c r="B18" s="63">
        <v>343.55928106185149</v>
      </c>
      <c r="C18" s="63">
        <v>4258.78426164548</v>
      </c>
      <c r="D18" s="63">
        <v>2395.5663724456203</v>
      </c>
      <c r="E18" s="63">
        <v>2713.2121969617701</v>
      </c>
      <c r="F18" s="63">
        <v>835.94200000000001</v>
      </c>
      <c r="G18" s="63">
        <v>3356.3580000000002</v>
      </c>
      <c r="H18" s="63">
        <v>-1296.7992159999999</v>
      </c>
      <c r="I18" s="63">
        <v>-2973.988535</v>
      </c>
      <c r="J18" s="63">
        <v>2384.0889999999999</v>
      </c>
      <c r="K18" s="63">
        <v>-836.71240000000012</v>
      </c>
      <c r="L18" s="63">
        <v>-253.76159999999982</v>
      </c>
      <c r="M18" s="63">
        <v>686.51899999999978</v>
      </c>
      <c r="N18" s="63">
        <v>-4004.7024070000002</v>
      </c>
      <c r="O18" s="63">
        <v>2062.9295730000003</v>
      </c>
      <c r="P18" s="63">
        <v>-173.44951700000001</v>
      </c>
      <c r="Q18" s="63">
        <v>2581.3010031286994</v>
      </c>
      <c r="R18" s="63">
        <v>1578.8758189999999</v>
      </c>
      <c r="S18" s="63"/>
      <c r="T18" s="63"/>
      <c r="U18" s="63"/>
    </row>
    <row r="19" spans="1:21">
      <c r="A19" s="51"/>
      <c r="B19" s="63"/>
      <c r="C19" s="63"/>
      <c r="D19" s="63"/>
      <c r="E19" s="63"/>
    </row>
    <row r="20" spans="1:21" ht="15">
      <c r="A20" s="74" t="s">
        <v>82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</row>
    <row r="21" spans="1:21" s="40" customFormat="1" ht="15">
      <c r="A21" s="51" t="s">
        <v>83</v>
      </c>
      <c r="B21" s="63">
        <v>-457.827</v>
      </c>
      <c r="C21" s="63">
        <v>26.035000000000025</v>
      </c>
      <c r="D21" s="63">
        <v>339.02099999999996</v>
      </c>
      <c r="E21" s="63">
        <v>-1809.7329999999999</v>
      </c>
      <c r="F21" s="63">
        <v>-163.00800000000001</v>
      </c>
      <c r="G21" s="63">
        <v>-786.92100000000005</v>
      </c>
      <c r="H21" s="63">
        <v>270.6930000000001</v>
      </c>
      <c r="I21" s="63">
        <v>386.3309999999999</v>
      </c>
      <c r="J21" s="63">
        <v>-468.197</v>
      </c>
      <c r="K21" s="63">
        <v>509.70699999999999</v>
      </c>
      <c r="L21" s="63">
        <v>-401.91871099999992</v>
      </c>
      <c r="M21" s="63">
        <v>-134.05618200000015</v>
      </c>
      <c r="N21" s="63">
        <v>-497.81141200000002</v>
      </c>
      <c r="O21" s="63">
        <v>255.06612900000002</v>
      </c>
      <c r="P21" s="63">
        <v>263.49031850522044</v>
      </c>
      <c r="Q21" s="63">
        <v>-39.884816505220414</v>
      </c>
      <c r="R21" s="63">
        <v>-329.42180200571801</v>
      </c>
    </row>
    <row r="22" spans="1:21">
      <c r="A22" s="51" t="s">
        <v>84</v>
      </c>
      <c r="B22" s="63">
        <v>-351.98099999999999</v>
      </c>
      <c r="C22" s="63">
        <v>-346.83400000000006</v>
      </c>
      <c r="D22" s="63">
        <v>-655.2349999999999</v>
      </c>
      <c r="E22" s="63">
        <v>2217.5590000000002</v>
      </c>
      <c r="F22" s="63">
        <v>18.360000000000014</v>
      </c>
      <c r="G22" s="63">
        <v>5.9139999999998736</v>
      </c>
      <c r="H22" s="63">
        <v>-265.74199999999973</v>
      </c>
      <c r="I22" s="63">
        <v>-783.02272400000129</v>
      </c>
      <c r="J22" s="63">
        <v>209.55208300000027</v>
      </c>
      <c r="K22" s="63">
        <v>-709.6508610000003</v>
      </c>
      <c r="L22" s="63">
        <v>-65.006355000000326</v>
      </c>
      <c r="M22" s="63">
        <v>987.98591600000043</v>
      </c>
      <c r="N22" s="63">
        <v>-300.04705199999989</v>
      </c>
      <c r="O22" s="63">
        <v>-247</v>
      </c>
      <c r="P22" s="63">
        <v>-198.02100899999959</v>
      </c>
      <c r="Q22" s="63">
        <v>73.763435999999729</v>
      </c>
      <c r="R22" s="63">
        <v>112.57835100000011</v>
      </c>
    </row>
    <row r="23" spans="1:21" ht="15">
      <c r="A23" s="40" t="s">
        <v>85</v>
      </c>
      <c r="B23" s="76">
        <v>890.13354599999957</v>
      </c>
      <c r="C23" s="76">
        <v>1762.5027887073113</v>
      </c>
      <c r="D23" s="76">
        <v>1902.3630346455</v>
      </c>
      <c r="E23" s="76">
        <v>2908.8609676920423</v>
      </c>
      <c r="F23" s="76">
        <v>1886.6660000000015</v>
      </c>
      <c r="G23" s="76">
        <v>1494.1191479999966</v>
      </c>
      <c r="H23" s="76">
        <v>2341.4563650000068</v>
      </c>
      <c r="I23" s="76">
        <v>1760.3644570000006</v>
      </c>
      <c r="J23" s="76">
        <v>2058.7778410000001</v>
      </c>
      <c r="K23" s="76">
        <v>2315.7716</v>
      </c>
      <c r="L23" s="76">
        <v>2184.9063079999987</v>
      </c>
      <c r="M23" s="76">
        <v>3214.346963</v>
      </c>
      <c r="N23" s="76">
        <v>1649.8474189999984</v>
      </c>
      <c r="O23" s="76">
        <v>2713.8197320000004</v>
      </c>
      <c r="P23" s="76">
        <v>2542.9941005052201</v>
      </c>
      <c r="Q23" s="76">
        <v>2698.5760916234799</v>
      </c>
      <c r="R23" s="76">
        <v>2316.9374389942818</v>
      </c>
    </row>
    <row r="24" spans="1:21" ht="15">
      <c r="A24" s="40"/>
    </row>
    <row r="25" spans="1:21">
      <c r="A25" s="51" t="s">
        <v>86</v>
      </c>
      <c r="B25" s="63">
        <v>-224</v>
      </c>
      <c r="C25" s="63">
        <v>-392</v>
      </c>
      <c r="D25" s="63">
        <v>-485</v>
      </c>
      <c r="E25" s="63">
        <v>-757.40000000000009</v>
      </c>
      <c r="F25" s="63">
        <v>-968</v>
      </c>
      <c r="G25" s="63">
        <v>-1129</v>
      </c>
      <c r="H25" s="63">
        <v>-1405</v>
      </c>
      <c r="I25" s="63">
        <v>-1377.8052759999991</v>
      </c>
      <c r="J25" s="63">
        <v>-1449.3230000000003</v>
      </c>
      <c r="K25" s="63">
        <v>-1448.0899999999997</v>
      </c>
      <c r="L25" s="63">
        <v>-1715.6119999999996</v>
      </c>
      <c r="M25" s="63">
        <v>-1492.9750000000008</v>
      </c>
      <c r="N25" s="63">
        <v>-1559.270383</v>
      </c>
      <c r="O25" s="63">
        <v>-1344.6778050000003</v>
      </c>
      <c r="P25" s="63">
        <v>-1446.5580399999999</v>
      </c>
      <c r="Q25" s="63">
        <v>-1457.5904650000002</v>
      </c>
      <c r="R25" s="63">
        <v>-1324.8270000000002</v>
      </c>
    </row>
    <row r="26" spans="1:21">
      <c r="A26" s="51" t="s">
        <v>87</v>
      </c>
      <c r="B26" s="63">
        <v>7</v>
      </c>
      <c r="C26" s="63">
        <v>9</v>
      </c>
      <c r="D26" s="63">
        <v>10</v>
      </c>
      <c r="E26" s="63">
        <v>318.24599999999998</v>
      </c>
      <c r="F26" s="63">
        <v>29</v>
      </c>
      <c r="G26" s="63">
        <v>18</v>
      </c>
      <c r="H26" s="63">
        <v>115</v>
      </c>
      <c r="I26" s="63">
        <v>161.88400000000001</v>
      </c>
      <c r="J26" s="63">
        <v>85.135999999999996</v>
      </c>
      <c r="K26" s="63">
        <v>36.864000000000004</v>
      </c>
      <c r="L26" s="63">
        <v>55.792329999999993</v>
      </c>
      <c r="M26" s="63">
        <v>27.435289000000012</v>
      </c>
      <c r="N26" s="63">
        <v>31.385897</v>
      </c>
      <c r="O26" s="63">
        <v>20.560766999999998</v>
      </c>
      <c r="P26" s="63">
        <v>-0.43447900000001027</v>
      </c>
      <c r="Q26" s="63">
        <v>21.194791000000009</v>
      </c>
      <c r="R26" s="63">
        <v>10.664999999999999</v>
      </c>
    </row>
    <row r="27" spans="1:21">
      <c r="A27" s="51" t="s">
        <v>88</v>
      </c>
      <c r="B27" s="63">
        <v>-232.99600000000001</v>
      </c>
      <c r="C27" s="63">
        <v>-258.87699999999995</v>
      </c>
      <c r="D27" s="63">
        <v>-168.00400000000002</v>
      </c>
      <c r="E27" s="63">
        <v>-183.39800000000002</v>
      </c>
      <c r="F27" s="63">
        <v>-612.375</v>
      </c>
      <c r="G27" s="63">
        <v>128.20299999999997</v>
      </c>
      <c r="H27" s="63">
        <v>-518.12199999999996</v>
      </c>
      <c r="I27" s="63">
        <v>2.6029999999999518</v>
      </c>
      <c r="J27" s="63">
        <v>-169.142</v>
      </c>
      <c r="K27" s="63">
        <v>-268.98500000000001</v>
      </c>
      <c r="L27" s="63">
        <v>-117.19999999999999</v>
      </c>
      <c r="M27" s="63">
        <v>3.7366510000000517</v>
      </c>
      <c r="N27" s="63">
        <v>-130.91608099999999</v>
      </c>
      <c r="O27" s="63">
        <v>-316.03569100000004</v>
      </c>
      <c r="P27" s="63">
        <v>-220.80619300000001</v>
      </c>
      <c r="Q27" s="63">
        <v>-375.67963200000008</v>
      </c>
      <c r="R27" s="63">
        <v>-249.65953500000001</v>
      </c>
    </row>
    <row r="28" spans="1:21" ht="15">
      <c r="A28" s="40" t="s">
        <v>89</v>
      </c>
      <c r="B28" s="76">
        <v>440.13754599999959</v>
      </c>
      <c r="C28" s="76">
        <v>1120.6257887073114</v>
      </c>
      <c r="D28" s="76">
        <v>1259.3590346454998</v>
      </c>
      <c r="E28" s="76">
        <v>2286.3089676920422</v>
      </c>
      <c r="F28" s="76">
        <v>335.29100000000153</v>
      </c>
      <c r="G28" s="76">
        <v>511.32214799999656</v>
      </c>
      <c r="H28" s="76">
        <v>533.33436500000687</v>
      </c>
      <c r="I28" s="76">
        <v>547.04618100000141</v>
      </c>
      <c r="J28" s="76">
        <v>525.44884099999967</v>
      </c>
      <c r="K28" s="76">
        <v>635.56060000000036</v>
      </c>
      <c r="L28" s="76">
        <v>407.8866379999991</v>
      </c>
      <c r="M28" s="76">
        <v>1752.5439029999993</v>
      </c>
      <c r="N28" s="76">
        <v>-8.9531480000012209</v>
      </c>
      <c r="O28" s="76">
        <v>1073.667003</v>
      </c>
      <c r="P28" s="76">
        <v>875.19538850522019</v>
      </c>
      <c r="Q28" s="76">
        <v>886.50078562347949</v>
      </c>
      <c r="R28" s="76">
        <v>753.11590399428155</v>
      </c>
    </row>
    <row r="29" spans="1:21">
      <c r="A29" s="51"/>
    </row>
    <row r="30" spans="1:21" ht="15">
      <c r="A30" s="74" t="s">
        <v>90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</row>
    <row r="31" spans="1:21">
      <c r="A31" s="51" t="s">
        <v>91</v>
      </c>
      <c r="B31" s="63">
        <v>0</v>
      </c>
      <c r="C31" s="63">
        <v>0</v>
      </c>
      <c r="D31" s="63">
        <v>-2681</v>
      </c>
      <c r="E31" s="63">
        <v>-156.1260000000002</v>
      </c>
      <c r="F31" s="63">
        <v>0</v>
      </c>
      <c r="G31" s="63">
        <v>0</v>
      </c>
      <c r="H31" s="63">
        <v>0</v>
      </c>
      <c r="I31" s="63">
        <v>0</v>
      </c>
      <c r="J31" s="63">
        <v>0</v>
      </c>
      <c r="K31" s="63">
        <v>0</v>
      </c>
      <c r="L31" s="63">
        <v>0</v>
      </c>
      <c r="M31" s="63">
        <v>0</v>
      </c>
      <c r="N31" s="63">
        <v>0</v>
      </c>
      <c r="O31" s="63">
        <v>0</v>
      </c>
      <c r="P31" s="63">
        <v>0</v>
      </c>
      <c r="Q31" s="63">
        <v>0</v>
      </c>
      <c r="R31" s="63">
        <v>0</v>
      </c>
    </row>
    <row r="32" spans="1:21">
      <c r="A32" s="51" t="s">
        <v>92</v>
      </c>
      <c r="B32" s="63">
        <v>-160.66999999999999</v>
      </c>
      <c r="C32" s="63">
        <v>-6153.2519999999995</v>
      </c>
      <c r="D32" s="63">
        <v>-847.07800000000043</v>
      </c>
      <c r="E32" s="63">
        <v>-3969.6000000000004</v>
      </c>
      <c r="F32" s="63">
        <v>-1169.242</v>
      </c>
      <c r="G32" s="63">
        <v>-142.99900000000002</v>
      </c>
      <c r="H32" s="63">
        <v>80.182000000000016</v>
      </c>
      <c r="I32" s="63">
        <v>-899.74399999999991</v>
      </c>
      <c r="J32" s="63">
        <v>-495.03399999999999</v>
      </c>
      <c r="K32" s="63">
        <v>-33.616999999999962</v>
      </c>
      <c r="L32" s="63">
        <v>0</v>
      </c>
      <c r="M32" s="63">
        <v>-9.6666030000000092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</row>
    <row r="33" spans="1:18">
      <c r="A33" s="51" t="s">
        <v>93</v>
      </c>
      <c r="B33" s="63">
        <v>9.7889999999999997</v>
      </c>
      <c r="C33" s="63">
        <v>468.25</v>
      </c>
      <c r="D33" s="63">
        <v>57.296000000000049</v>
      </c>
      <c r="E33" s="63">
        <v>125.68799999999999</v>
      </c>
      <c r="F33" s="63">
        <v>1486.944</v>
      </c>
      <c r="G33" s="63">
        <v>34.686000000000149</v>
      </c>
      <c r="H33" s="63">
        <v>281.24599999999987</v>
      </c>
      <c r="I33" s="63">
        <v>899.7030000000002</v>
      </c>
      <c r="J33" s="63">
        <v>830.31200000000001</v>
      </c>
      <c r="K33" s="63">
        <v>1660.5680000000002</v>
      </c>
      <c r="L33" s="63">
        <v>2218.7079999999996</v>
      </c>
      <c r="M33" s="63">
        <v>3393.3498950000003</v>
      </c>
      <c r="N33" s="63">
        <v>3840.8057641873907</v>
      </c>
      <c r="O33" s="63">
        <v>3762.7309619463585</v>
      </c>
      <c r="P33" s="63">
        <v>3317.3325988859947</v>
      </c>
      <c r="Q33" s="63">
        <v>3075.2339378021129</v>
      </c>
      <c r="R33" s="63">
        <v>1927.1459206770851</v>
      </c>
    </row>
    <row r="34" spans="1:18">
      <c r="A34" s="51" t="s">
        <v>94</v>
      </c>
      <c r="B34" s="63">
        <v>-2245.194</v>
      </c>
      <c r="C34" s="63">
        <v>-2258.8889999999997</v>
      </c>
      <c r="D34" s="63">
        <v>-2437.8170000000005</v>
      </c>
      <c r="E34" s="63">
        <v>-2626.3919999999998</v>
      </c>
      <c r="F34" s="63">
        <v>-2009.377</v>
      </c>
      <c r="G34" s="63">
        <v>-1917.75</v>
      </c>
      <c r="H34" s="63">
        <v>-2007.355</v>
      </c>
      <c r="I34" s="63">
        <v>-2029.0510000000013</v>
      </c>
      <c r="J34" s="63">
        <v>-920.94899999999996</v>
      </c>
      <c r="K34" s="63">
        <v>-1416.2599999999998</v>
      </c>
      <c r="L34" s="63">
        <v>-1107.6805993263101</v>
      </c>
      <c r="M34" s="63">
        <v>-1737.1769176736902</v>
      </c>
      <c r="N34" s="63">
        <v>-787.85485000000006</v>
      </c>
      <c r="O34" s="63">
        <v>-976.14270029851525</v>
      </c>
      <c r="P34" s="63">
        <v>-999.02465693494821</v>
      </c>
      <c r="Q34" s="63">
        <v>-1564.4057738898518</v>
      </c>
      <c r="R34" s="63">
        <v>-894.66743767136757</v>
      </c>
    </row>
    <row r="35" spans="1:18" s="40" customFormat="1" ht="15">
      <c r="A35" s="51" t="s">
        <v>95</v>
      </c>
      <c r="B35" s="63">
        <v>-111.89100000000002</v>
      </c>
      <c r="C35" s="63">
        <v>-329.90799999999996</v>
      </c>
      <c r="D35" s="63">
        <v>-111.84800000000007</v>
      </c>
      <c r="E35" s="63">
        <v>-177.22300000000007</v>
      </c>
      <c r="F35" s="63">
        <v>297.88799999999998</v>
      </c>
      <c r="G35" s="63">
        <v>-297.88799999999998</v>
      </c>
      <c r="H35" s="63">
        <v>0</v>
      </c>
      <c r="I35" s="63">
        <v>320.42099999999999</v>
      </c>
      <c r="J35" s="63">
        <v>1.218</v>
      </c>
      <c r="K35" s="63">
        <v>0.11580000000000013</v>
      </c>
      <c r="L35" s="63">
        <v>0</v>
      </c>
      <c r="M35" s="63">
        <v>0</v>
      </c>
      <c r="N35" s="63">
        <v>0</v>
      </c>
      <c r="O35" s="63">
        <v>0</v>
      </c>
      <c r="P35" s="63">
        <v>0</v>
      </c>
      <c r="Q35" s="63">
        <v>0</v>
      </c>
      <c r="R35" s="63">
        <v>0</v>
      </c>
    </row>
    <row r="36" spans="1:18" s="40" customFormat="1" ht="15">
      <c r="A36" s="51" t="s">
        <v>96</v>
      </c>
      <c r="B36" s="63">
        <v>-12.6</v>
      </c>
      <c r="C36" s="63">
        <v>12.6</v>
      </c>
      <c r="D36" s="63">
        <v>-10.885</v>
      </c>
      <c r="E36" s="63">
        <v>-156.971</v>
      </c>
      <c r="F36" s="63">
        <v>-22.396999999999998</v>
      </c>
      <c r="G36" s="63">
        <v>-12.603000000000002</v>
      </c>
      <c r="H36" s="63">
        <v>-2.9149999999999991</v>
      </c>
      <c r="I36" s="63">
        <v>-24.643000000000001</v>
      </c>
      <c r="J36" s="63">
        <v>-3.09</v>
      </c>
      <c r="K36" s="63">
        <v>1.4769999999999999</v>
      </c>
      <c r="L36" s="63">
        <v>-1.0739999999999998</v>
      </c>
      <c r="M36" s="63">
        <v>-19.275632999999999</v>
      </c>
      <c r="N36" s="63">
        <v>-2.8826510000000001</v>
      </c>
      <c r="O36" s="63">
        <v>-16.364409000000002</v>
      </c>
      <c r="P36" s="63">
        <v>-16.701852999999993</v>
      </c>
      <c r="Q36" s="63">
        <v>15.347013999999994</v>
      </c>
      <c r="R36" s="63">
        <v>-3.0530729999999999</v>
      </c>
    </row>
    <row r="37" spans="1:18" s="40" customFormat="1" ht="15">
      <c r="A37" s="51" t="s">
        <v>97</v>
      </c>
      <c r="B37" s="63">
        <v>0</v>
      </c>
      <c r="C37" s="63">
        <v>0</v>
      </c>
      <c r="D37" s="63">
        <v>0</v>
      </c>
      <c r="E37" s="63">
        <v>0</v>
      </c>
      <c r="F37" s="63">
        <v>0</v>
      </c>
      <c r="G37" s="63">
        <v>0</v>
      </c>
      <c r="H37" s="63"/>
      <c r="I37" s="63">
        <v>-61.677999999999997</v>
      </c>
      <c r="J37" s="63">
        <v>-9.2129999999999992</v>
      </c>
      <c r="K37" s="63">
        <v>-22.29</v>
      </c>
      <c r="L37" s="63">
        <v>-2.1039999999999992</v>
      </c>
      <c r="M37" s="63">
        <v>-22.138645000000004</v>
      </c>
      <c r="N37" s="63">
        <v>-15.436783999999999</v>
      </c>
      <c r="O37" s="63">
        <v>-27.31513</v>
      </c>
      <c r="P37" s="63">
        <v>-17.187217999999998</v>
      </c>
      <c r="Q37" s="63">
        <v>-28.03262100000001</v>
      </c>
      <c r="R37" s="63">
        <v>-14.828956</v>
      </c>
    </row>
    <row r="38" spans="1:18" s="40" customFormat="1" ht="15">
      <c r="A38" s="51" t="s">
        <v>42</v>
      </c>
      <c r="B38" s="63">
        <v>0</v>
      </c>
      <c r="C38" s="63">
        <v>0</v>
      </c>
      <c r="D38" s="63">
        <v>0</v>
      </c>
      <c r="E38" s="63">
        <v>0</v>
      </c>
      <c r="F38" s="63">
        <v>264.15799999999996</v>
      </c>
      <c r="G38" s="63">
        <v>225.61500000000007</v>
      </c>
      <c r="H38" s="63">
        <v>184.01</v>
      </c>
      <c r="I38" s="63">
        <v>36.867999999999938</v>
      </c>
      <c r="J38" s="63">
        <v>1.94</v>
      </c>
      <c r="K38" s="63">
        <v>-76.635999999999996</v>
      </c>
      <c r="L38" s="63">
        <v>61.276000000000003</v>
      </c>
      <c r="M38" s="63">
        <v>66.943299999999994</v>
      </c>
      <c r="N38" s="63">
        <v>-1.522437</v>
      </c>
      <c r="O38" s="63">
        <v>-8.5620860000000008</v>
      </c>
      <c r="P38" s="63">
        <v>-6.8399370000000026</v>
      </c>
      <c r="Q38" s="63">
        <v>158.58853799999997</v>
      </c>
      <c r="R38" s="63">
        <v>-4.4532179999999997</v>
      </c>
    </row>
    <row r="39" spans="1:18" s="40" customFormat="1" ht="15">
      <c r="A39" s="51" t="s">
        <v>98</v>
      </c>
      <c r="B39" s="63">
        <v>-2410.2829999999999</v>
      </c>
      <c r="C39" s="63">
        <v>-1479.3819999999996</v>
      </c>
      <c r="D39" s="63">
        <v>-644.10100000000034</v>
      </c>
      <c r="E39" s="63">
        <v>50.259999999999309</v>
      </c>
      <c r="F39" s="63">
        <v>30.507999999999999</v>
      </c>
      <c r="G39" s="63">
        <v>-9.5079999999999991</v>
      </c>
      <c r="H39" s="63">
        <v>274.779</v>
      </c>
      <c r="I39" s="63">
        <v>-839.13699999999994</v>
      </c>
      <c r="J39" s="63">
        <v>104.02500000000001</v>
      </c>
      <c r="K39" s="63">
        <v>-13.609000000000009</v>
      </c>
      <c r="L39" s="63">
        <v>9.3955143333961928</v>
      </c>
      <c r="M39" s="63">
        <v>26.765997666603795</v>
      </c>
      <c r="N39" s="63">
        <v>-2.8092280000000001</v>
      </c>
      <c r="O39" s="63">
        <v>-2.5078589999999998</v>
      </c>
      <c r="P39" s="63">
        <v>5.214296</v>
      </c>
      <c r="Q39" s="63">
        <v>-16.743801000000001</v>
      </c>
      <c r="R39" s="63">
        <v>-3.1626080000000001</v>
      </c>
    </row>
    <row r="40" spans="1:18" s="40" customFormat="1" ht="15">
      <c r="A40" s="40" t="s">
        <v>99</v>
      </c>
      <c r="B40" s="76">
        <v>-4930.8490000000002</v>
      </c>
      <c r="C40" s="76">
        <v>-9740.5809999999983</v>
      </c>
      <c r="D40" s="76">
        <v>-6675.4330000000009</v>
      </c>
      <c r="E40" s="76">
        <v>-6910.3640000000005</v>
      </c>
      <c r="F40" s="76">
        <v>-1121.518</v>
      </c>
      <c r="G40" s="76">
        <v>-2120.4469999999997</v>
      </c>
      <c r="H40" s="76">
        <v>-1190.0530000000001</v>
      </c>
      <c r="I40" s="76">
        <v>-2597.2610000000013</v>
      </c>
      <c r="J40" s="76">
        <v>-490.79099999999994</v>
      </c>
      <c r="K40" s="76">
        <v>99.7488000000005</v>
      </c>
      <c r="L40" s="76">
        <v>1178.5209150070857</v>
      </c>
      <c r="M40" s="76">
        <v>1698.8013939929137</v>
      </c>
      <c r="N40" s="76">
        <v>3030.2998141873904</v>
      </c>
      <c r="O40" s="76">
        <v>2731.8387776478439</v>
      </c>
      <c r="P40" s="76">
        <v>2282.7932299510462</v>
      </c>
      <c r="Q40" s="76">
        <v>1639.9872939122608</v>
      </c>
      <c r="R40" s="76">
        <v>1006.9806280057174</v>
      </c>
    </row>
    <row r="41" spans="1:18">
      <c r="A41" s="51"/>
    </row>
    <row r="42" spans="1:18" s="40" customFormat="1" ht="15">
      <c r="A42" s="74" t="s">
        <v>100</v>
      </c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>
      <c r="A43" s="51" t="s">
        <v>101</v>
      </c>
      <c r="B43" s="63">
        <v>21336.240000000002</v>
      </c>
      <c r="C43" s="63">
        <v>4302.5509999999995</v>
      </c>
      <c r="D43" s="63">
        <v>5516.2769999999982</v>
      </c>
      <c r="E43" s="63">
        <v>17501.222999999998</v>
      </c>
      <c r="F43" s="63">
        <v>12919.325000000001</v>
      </c>
      <c r="G43" s="63">
        <v>2736.1009999999987</v>
      </c>
      <c r="H43" s="63">
        <v>8312.6340000000018</v>
      </c>
      <c r="I43" s="63">
        <v>11295.493279999999</v>
      </c>
      <c r="J43" s="63">
        <v>2244.0909999999994</v>
      </c>
      <c r="K43" s="63">
        <v>3504.929000000001</v>
      </c>
      <c r="L43" s="63">
        <v>20637.627968000001</v>
      </c>
      <c r="M43" s="63">
        <v>8331.6991479999961</v>
      </c>
      <c r="N43" s="63">
        <v>4961.6665649999995</v>
      </c>
      <c r="O43" s="63">
        <v>6231.7390242401871</v>
      </c>
      <c r="P43" s="63">
        <v>20690.610341333399</v>
      </c>
      <c r="Q43" s="63">
        <v>4160.4494646328167</v>
      </c>
      <c r="R43" s="63">
        <v>9037.5615481224813</v>
      </c>
    </row>
    <row r="44" spans="1:18">
      <c r="A44" s="51" t="s">
        <v>102</v>
      </c>
      <c r="B44" s="63">
        <v>-24733.24</v>
      </c>
      <c r="C44" s="63">
        <v>-5032.7380000000012</v>
      </c>
      <c r="D44" s="63">
        <v>-1974.6999999999971</v>
      </c>
      <c r="E44" s="63">
        <v>-8529.7390000000014</v>
      </c>
      <c r="F44" s="63">
        <v>-11670</v>
      </c>
      <c r="G44" s="63">
        <v>-1214</v>
      </c>
      <c r="H44" s="63">
        <v>-9186.125</v>
      </c>
      <c r="I44" s="63">
        <v>-3514.244279999999</v>
      </c>
      <c r="J44" s="63">
        <v>-9739.5959999999995</v>
      </c>
      <c r="K44" s="63">
        <v>-3845.3430000000008</v>
      </c>
      <c r="L44" s="63">
        <v>-11305.727000000001</v>
      </c>
      <c r="M44" s="63">
        <v>-22329.965378000001</v>
      </c>
      <c r="N44" s="63">
        <v>-7014.1788799999995</v>
      </c>
      <c r="O44" s="63">
        <v>-8699.2553632401869</v>
      </c>
      <c r="P44" s="63">
        <v>-24767.510934333401</v>
      </c>
      <c r="Q44" s="63">
        <v>-7056.0189916328163</v>
      </c>
      <c r="R44" s="63">
        <v>-11953.499561122482</v>
      </c>
    </row>
    <row r="45" spans="1:18">
      <c r="A45" s="51" t="s">
        <v>103</v>
      </c>
      <c r="B45" s="63">
        <v>-3228.8080000000009</v>
      </c>
      <c r="C45" s="63">
        <v>0</v>
      </c>
      <c r="D45" s="63">
        <v>0</v>
      </c>
      <c r="E45" s="63">
        <v>0</v>
      </c>
      <c r="F45" s="63">
        <v>-4324.8710000000001</v>
      </c>
      <c r="G45" s="63">
        <v>0</v>
      </c>
      <c r="H45" s="63">
        <v>0</v>
      </c>
      <c r="I45" s="63">
        <v>-1525.9720000000007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</row>
    <row r="46" spans="1:18">
      <c r="A46" s="51" t="s">
        <v>104</v>
      </c>
      <c r="B46" s="63">
        <v>7925.7730000000001</v>
      </c>
      <c r="C46" s="63">
        <v>-231.41899999999987</v>
      </c>
      <c r="D46" s="63">
        <v>0</v>
      </c>
      <c r="E46" s="63">
        <v>-0.35400000000026921</v>
      </c>
      <c r="F46" s="63">
        <v>3550.386</v>
      </c>
      <c r="G46" s="63">
        <v>0</v>
      </c>
      <c r="H46" s="63">
        <v>-11.672999999999774</v>
      </c>
      <c r="I46" s="63">
        <v>398.28699999999981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</row>
    <row r="47" spans="1:18">
      <c r="A47" s="51" t="s">
        <v>105</v>
      </c>
      <c r="B47" s="63">
        <v>0</v>
      </c>
      <c r="C47" s="63">
        <v>0</v>
      </c>
      <c r="D47" s="63">
        <v>6885.1570000000029</v>
      </c>
      <c r="E47" s="63">
        <v>750.09102499999972</v>
      </c>
      <c r="F47" s="63">
        <v>920.23799999999983</v>
      </c>
      <c r="G47" s="63">
        <v>0</v>
      </c>
      <c r="H47" s="63">
        <v>0</v>
      </c>
      <c r="I47" s="63">
        <v>0</v>
      </c>
      <c r="J47" s="63">
        <v>0</v>
      </c>
      <c r="K47" s="63">
        <v>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</row>
    <row r="48" spans="1:18">
      <c r="A48" s="51" t="s">
        <v>106</v>
      </c>
      <c r="B48" s="63">
        <v>0</v>
      </c>
      <c r="C48" s="63">
        <v>0</v>
      </c>
      <c r="D48" s="63">
        <v>0</v>
      </c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63">
        <v>5742.85</v>
      </c>
      <c r="N48" s="63">
        <v>0</v>
      </c>
      <c r="O48" s="63">
        <v>0</v>
      </c>
      <c r="P48" s="63">
        <v>0</v>
      </c>
      <c r="Q48" s="63">
        <v>0</v>
      </c>
      <c r="R48" s="63">
        <v>5360.5</v>
      </c>
    </row>
    <row r="49" spans="1:18">
      <c r="A49" s="51" t="s">
        <v>107</v>
      </c>
      <c r="B49" s="63">
        <v>0</v>
      </c>
      <c r="C49" s="63">
        <v>0</v>
      </c>
      <c r="D49" s="63">
        <v>-6783.1530000000002</v>
      </c>
      <c r="E49" s="63">
        <v>-317.20600000000013</v>
      </c>
      <c r="F49" s="63">
        <v>-58.497</v>
      </c>
      <c r="G49" s="63">
        <v>0</v>
      </c>
      <c r="H49" s="63">
        <v>0</v>
      </c>
      <c r="I49" s="63">
        <v>0</v>
      </c>
      <c r="J49" s="63">
        <v>0</v>
      </c>
      <c r="K49" s="63">
        <v>0</v>
      </c>
      <c r="L49" s="63">
        <v>0</v>
      </c>
      <c r="M49" s="63">
        <v>-5759.024907</v>
      </c>
      <c r="N49" s="63">
        <v>-984.85605999999996</v>
      </c>
      <c r="O49" s="63">
        <v>0</v>
      </c>
      <c r="P49" s="63">
        <v>0</v>
      </c>
      <c r="Q49" s="63">
        <v>0</v>
      </c>
      <c r="R49" s="63">
        <v>-3559.4480659999999</v>
      </c>
    </row>
    <row r="50" spans="1:18">
      <c r="A50" s="51" t="s">
        <v>108</v>
      </c>
      <c r="B50" s="63">
        <v>-442.536</v>
      </c>
      <c r="C50" s="63">
        <v>-392.96999999999997</v>
      </c>
      <c r="D50" s="63">
        <v>-114.52999999999997</v>
      </c>
      <c r="E50" s="63">
        <v>-9.8060000000001537</v>
      </c>
      <c r="F50" s="63">
        <v>-490.54199999999997</v>
      </c>
      <c r="G50" s="63">
        <v>-350.142</v>
      </c>
      <c r="H50" s="63">
        <v>0</v>
      </c>
      <c r="I50" s="63">
        <v>0</v>
      </c>
      <c r="J50" s="63">
        <v>-529.57000000000005</v>
      </c>
      <c r="K50" s="63">
        <v>-324.75799999999992</v>
      </c>
      <c r="L50" s="63">
        <v>0</v>
      </c>
      <c r="M50" s="63">
        <v>-148.23757499999999</v>
      </c>
      <c r="N50" s="63">
        <v>-435.153548</v>
      </c>
      <c r="O50" s="63">
        <v>-306.06918599999995</v>
      </c>
      <c r="P50" s="63">
        <v>0</v>
      </c>
      <c r="Q50" s="63">
        <v>0</v>
      </c>
      <c r="R50" s="63">
        <v>-726.95320500000003</v>
      </c>
    </row>
    <row r="51" spans="1:18" ht="15">
      <c r="A51" t="s">
        <v>109</v>
      </c>
      <c r="B51" s="63">
        <v>0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63"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-133.81190829150009</v>
      </c>
      <c r="Q51" s="63">
        <v>0</v>
      </c>
      <c r="R51" s="63">
        <v>0</v>
      </c>
    </row>
    <row r="52" spans="1:18">
      <c r="A52" s="51" t="s">
        <v>110</v>
      </c>
      <c r="B52" s="63">
        <v>163.06409899998548</v>
      </c>
      <c r="C52" s="63">
        <v>6.775901000014521</v>
      </c>
      <c r="D52" s="63">
        <v>-36.714999999999996</v>
      </c>
      <c r="E52" s="63">
        <v>-160.17099999999999</v>
      </c>
      <c r="F52" s="63">
        <v>-1092.9939999999999</v>
      </c>
      <c r="G52" s="63">
        <v>105.05199999999991</v>
      </c>
      <c r="H52" s="63">
        <v>67.532060000000229</v>
      </c>
      <c r="I52" s="63">
        <v>-40.377060000000256</v>
      </c>
      <c r="J52" s="63">
        <v>16.439</v>
      </c>
      <c r="K52" s="63">
        <v>8.89</v>
      </c>
      <c r="L52" s="63">
        <v>9.6689999999999969</v>
      </c>
      <c r="M52" s="63">
        <v>128.55205900000001</v>
      </c>
      <c r="N52" s="63">
        <v>11.962465</v>
      </c>
      <c r="O52" s="63">
        <v>-34.275998000000001</v>
      </c>
      <c r="P52" s="63">
        <v>-4.015076999999998</v>
      </c>
      <c r="Q52" s="63">
        <v>110.14059500000002</v>
      </c>
      <c r="R52" s="63">
        <v>15.054041999999995</v>
      </c>
    </row>
    <row r="53" spans="1:18" ht="15">
      <c r="A53" s="40" t="s">
        <v>111</v>
      </c>
      <c r="B53" s="76">
        <v>1020.4930989999847</v>
      </c>
      <c r="C53" s="76">
        <v>-1347.8000989999871</v>
      </c>
      <c r="D53" s="76">
        <v>3492.3360000000039</v>
      </c>
      <c r="E53" s="76">
        <v>9234.0380249999962</v>
      </c>
      <c r="F53" s="76">
        <v>-246.95499999999947</v>
      </c>
      <c r="G53" s="76">
        <v>1277.0109999999986</v>
      </c>
      <c r="H53" s="76">
        <v>-817.63193999999771</v>
      </c>
      <c r="I53" s="76">
        <v>6613.1869399999978</v>
      </c>
      <c r="J53" s="76">
        <v>-8008.6359999999995</v>
      </c>
      <c r="K53" s="76">
        <v>-656.2819999999997</v>
      </c>
      <c r="L53" s="76">
        <v>9341.5699679999998</v>
      </c>
      <c r="M53" s="76">
        <v>-14034.126653000005</v>
      </c>
      <c r="N53" s="76">
        <v>-3460.5594580000002</v>
      </c>
      <c r="O53" s="76">
        <v>-2807.8615229999996</v>
      </c>
      <c r="P53" s="76">
        <v>-4214.7275782915021</v>
      </c>
      <c r="Q53" s="76">
        <v>-2785.4289319999998</v>
      </c>
      <c r="R53" s="76">
        <v>-1826.7852420000008</v>
      </c>
    </row>
    <row r="54" spans="1:18">
      <c r="A54" s="51"/>
    </row>
    <row r="55" spans="1:18" ht="15">
      <c r="A55" s="79" t="s">
        <v>112</v>
      </c>
      <c r="B55" s="76">
        <v>-3470.056000000015</v>
      </c>
      <c r="C55" s="76">
        <v>-9967.4899999999907</v>
      </c>
      <c r="D55" s="76">
        <v>-1924.439999999996</v>
      </c>
      <c r="E55" s="76">
        <v>4609.9360249999991</v>
      </c>
      <c r="F55" s="76">
        <v>-1033.1819999999977</v>
      </c>
      <c r="G55" s="76">
        <v>-332.6138520000045</v>
      </c>
      <c r="H55" s="76">
        <v>-1474.0940109999908</v>
      </c>
      <c r="I55" s="76">
        <v>4563.5155569999988</v>
      </c>
      <c r="J55" s="76">
        <v>-7973.8420000000006</v>
      </c>
      <c r="K55" s="76">
        <v>79.027400000002217</v>
      </c>
      <c r="L55" s="76">
        <v>10928.186102007083</v>
      </c>
      <c r="M55" s="76">
        <v>-10582.781356007092</v>
      </c>
      <c r="N55" s="76">
        <v>-438</v>
      </c>
      <c r="O55" s="76">
        <v>997.62420764784383</v>
      </c>
      <c r="P55" s="76">
        <v>-1056.7389598352356</v>
      </c>
      <c r="Q55" s="76">
        <v>-258.94085246425948</v>
      </c>
      <c r="R55" s="76">
        <v>-66.688710000001834</v>
      </c>
    </row>
    <row r="56" spans="1:18" ht="15">
      <c r="A56" s="80" t="s">
        <v>113</v>
      </c>
      <c r="B56" s="81">
        <v>19508.290000000015</v>
      </c>
      <c r="C56" s="81">
        <v>16320.827000000001</v>
      </c>
      <c r="D56" s="81">
        <v>6725.1386179929068</v>
      </c>
      <c r="E56" s="81">
        <v>4671.105617992911</v>
      </c>
      <c r="F56" s="81">
        <v>9385.4710250000171</v>
      </c>
      <c r="G56" s="81">
        <v>8344.0157770000023</v>
      </c>
      <c r="H56" s="81">
        <v>8241.9295189999993</v>
      </c>
      <c r="I56" s="81">
        <v>6787.1995080000079</v>
      </c>
      <c r="J56" s="81">
        <v>11275.528471000005</v>
      </c>
      <c r="K56" s="81">
        <v>3250.5503120000049</v>
      </c>
      <c r="L56" s="81">
        <v>3536.7880930000069</v>
      </c>
      <c r="M56" s="81">
        <v>14418.863195007089</v>
      </c>
      <c r="N56" s="81">
        <v>3647.1121750000002</v>
      </c>
      <c r="O56" s="81">
        <v>3173.3814761873887</v>
      </c>
      <c r="P56" s="81">
        <v>4115.4676838352325</v>
      </c>
      <c r="Q56" s="81">
        <v>3052.3570909999967</v>
      </c>
      <c r="R56" s="81">
        <v>2679.148290535737</v>
      </c>
    </row>
    <row r="57" spans="1:18" ht="15">
      <c r="A57" s="79" t="s">
        <v>114</v>
      </c>
      <c r="B57" s="97">
        <v>282.59300000000002</v>
      </c>
      <c r="C57" s="97">
        <v>371.00000000000006</v>
      </c>
      <c r="D57" s="97">
        <v>-129.59300000000002</v>
      </c>
      <c r="E57" s="97">
        <v>104.23099999999999</v>
      </c>
      <c r="F57" s="97">
        <v>-7.8780000000000001</v>
      </c>
      <c r="G57" s="97">
        <v>230.51400000000001</v>
      </c>
      <c r="H57" s="97">
        <v>19.363999999999976</v>
      </c>
      <c r="I57" s="97">
        <v>-74.322999999999979</v>
      </c>
      <c r="J57" s="97">
        <v>-51</v>
      </c>
      <c r="K57" s="97">
        <v>208</v>
      </c>
      <c r="L57" s="97">
        <v>-46.11099999999999</v>
      </c>
      <c r="M57" s="97">
        <v>-189.09494000000001</v>
      </c>
      <c r="N57" s="97">
        <v>-34.517907000000001</v>
      </c>
      <c r="O57" s="97">
        <v>-55.538000000000004</v>
      </c>
      <c r="P57" s="97">
        <v>-6.3716329999999886</v>
      </c>
      <c r="Q57" s="97">
        <v>-114.267948</v>
      </c>
      <c r="R57" s="97">
        <v>129.01145199999999</v>
      </c>
    </row>
    <row r="58" spans="1:18" ht="15">
      <c r="A58" s="83" t="s">
        <v>115</v>
      </c>
      <c r="B58" s="84">
        <v>16320.827000000001</v>
      </c>
      <c r="C58" s="84">
        <v>6724.4819289999996</v>
      </c>
      <c r="D58" s="84">
        <v>4671.105617992911</v>
      </c>
      <c r="E58" s="84">
        <v>9385.2726429929098</v>
      </c>
      <c r="F58" s="84">
        <v>8344.0157770000023</v>
      </c>
      <c r="G58" s="84">
        <v>8241.9295189999993</v>
      </c>
      <c r="H58" s="84">
        <v>6787.1995080000079</v>
      </c>
      <c r="I58" s="84">
        <v>11275.648788</v>
      </c>
      <c r="J58" s="84">
        <v>3250.6864710000045</v>
      </c>
      <c r="K58" s="84">
        <v>3537.2777120000069</v>
      </c>
      <c r="L58" s="84">
        <v>14418.863195007089</v>
      </c>
      <c r="M58" s="84">
        <v>3646.9868989999968</v>
      </c>
      <c r="N58" s="84">
        <v>3173.3814761873887</v>
      </c>
      <c r="O58" s="84">
        <v>4115.4676838352325</v>
      </c>
      <c r="P58" s="84">
        <v>3052.3570909999967</v>
      </c>
      <c r="Q58" s="84">
        <v>2679.148290535737</v>
      </c>
      <c r="R58" s="84">
        <v>2741.4710325357355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d95aec23011a6cf1c0c832b7edf51061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6f4ed2845c23940b7a5c614708a504ec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1533E2-267E-4F22-822A-178CDC4950EE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2.xml><?xml version="1.0" encoding="utf-8"?>
<ds:datastoreItem xmlns:ds="http://schemas.openxmlformats.org/officeDocument/2006/customXml" ds:itemID="{60375CE4-F8C7-42B1-9B58-E55F56641F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F2D9C0-D37D-4663-A3B4-8ED09BACD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'Balancesheet-Q'!Print_Area</vt:lpstr>
      <vt:lpstr>'Cash_flow-Q'!Print_Area</vt:lpstr>
      <vt:lpstr>'Incomestatement-Q'!Print_Area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Kuljanac</dc:creator>
  <cp:lastModifiedBy>Denis Kuljanac</cp:lastModifiedBy>
  <dcterms:created xsi:type="dcterms:W3CDTF">2026-04-21T12:07:06Z</dcterms:created>
  <dcterms:modified xsi:type="dcterms:W3CDTF">2026-04-21T12:54:46Z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0x010100C79320B1502EF34C823F0F253BB10CD4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Function">
    <vt:lpwstr/>
  </property>
  <property fmtid="{D5CDD505-2E9C-101B-9397-08002B2CF9AE}" pid="6" name="keddf28ed6b848349abb9830ae581fde">
    <vt:lpwstr/>
  </property>
  <property fmtid="{D5CDD505-2E9C-101B-9397-08002B2CF9AE}" pid="7" name="CT_Company">
    <vt:lpwstr/>
  </property>
  <property fmtid="{D5CDD505-2E9C-101B-9397-08002B2CF9AE}" pid="8" name="b1b8ea6a4f2b416ab4ce87c9cf465c54">
    <vt:lpwstr/>
  </property>
  <property fmtid="{D5CDD505-2E9C-101B-9397-08002B2CF9AE}" pid="9" name="CT_Country">
    <vt:lpwstr/>
  </property>
  <property fmtid="{D5CDD505-2E9C-101B-9397-08002B2CF9AE}" pid="10" name="cb527da7e1114034978f1f69705cb754">
    <vt:lpwstr/>
  </property>
</Properties>
</file>